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/>
  <xr:revisionPtr revIDLastSave="0" documentId="13_ncr:1_{7A05D229-47A4-45E2-97D6-6677DFCB49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СВОД (на 31.12.2025)" sheetId="2" r:id="rId1"/>
    <sheet name="Показатели (на 31.12.2025)" sheetId="3" r:id="rId2"/>
  </sheets>
  <externalReferences>
    <externalReference r:id="rId3"/>
  </externalReferences>
  <definedNames>
    <definedName name="_xlnm._FilterDatabase" localSheetId="0" hidden="1">'СВОД (на 31.12.2025)'!$A$6:$Z$158</definedName>
    <definedName name="_xlnm.Print_Titles" localSheetId="0">'СВОД (на 31.12.2025)'!$4:$6</definedName>
    <definedName name="_xlnm.Print_Area" localSheetId="0">'СВОД (на 31.12.2025)'!$A$1:$Q$182</definedName>
    <definedName name="ЦветЯчеки">'[1]по уч-ям'!$AB$50='[1]по уч-ям'!$AB$50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8" i="2" l="1"/>
  <c r="J31" i="3"/>
  <c r="K9" i="2"/>
  <c r="K11" i="2"/>
  <c r="K12" i="2"/>
  <c r="K13" i="2"/>
  <c r="J9" i="2"/>
  <c r="J11" i="2"/>
  <c r="J12" i="2"/>
  <c r="J13" i="2"/>
  <c r="H8" i="2"/>
  <c r="I8" i="2"/>
  <c r="H9" i="2"/>
  <c r="I9" i="2"/>
  <c r="H10" i="2"/>
  <c r="J10" i="2" s="1"/>
  <c r="I10" i="2"/>
  <c r="H11" i="2"/>
  <c r="I11" i="2"/>
  <c r="H12" i="2"/>
  <c r="I12" i="2"/>
  <c r="H13" i="2"/>
  <c r="I13" i="2"/>
  <c r="H14" i="2"/>
  <c r="I14" i="2"/>
  <c r="J14" i="2" s="1"/>
  <c r="G9" i="2"/>
  <c r="G10" i="2"/>
  <c r="G11" i="2"/>
  <c r="G12" i="2"/>
  <c r="G13" i="2"/>
  <c r="G14" i="2"/>
  <c r="H175" i="2"/>
  <c r="I175" i="2"/>
  <c r="H167" i="2"/>
  <c r="I167" i="2"/>
  <c r="H159" i="2"/>
  <c r="I159" i="2"/>
  <c r="H151" i="2"/>
  <c r="I151" i="2"/>
  <c r="H143" i="2"/>
  <c r="I143" i="2"/>
  <c r="H135" i="2"/>
  <c r="I135" i="2"/>
  <c r="H127" i="2"/>
  <c r="I127" i="2"/>
  <c r="H119" i="2"/>
  <c r="I119" i="2"/>
  <c r="H111" i="2"/>
  <c r="I111" i="2"/>
  <c r="H103" i="2"/>
  <c r="I103" i="2"/>
  <c r="H95" i="2"/>
  <c r="I95" i="2"/>
  <c r="H87" i="2"/>
  <c r="I87" i="2"/>
  <c r="H79" i="2"/>
  <c r="I79" i="2"/>
  <c r="H71" i="2"/>
  <c r="I71" i="2"/>
  <c r="H63" i="2"/>
  <c r="I63" i="2"/>
  <c r="H55" i="2"/>
  <c r="I55" i="2"/>
  <c r="H47" i="2"/>
  <c r="I47" i="2"/>
  <c r="H39" i="2"/>
  <c r="I39" i="2"/>
  <c r="H31" i="2"/>
  <c r="I31" i="2"/>
  <c r="H23" i="2"/>
  <c r="I23" i="2"/>
  <c r="H15" i="2"/>
  <c r="I15" i="2"/>
  <c r="J137" i="2"/>
  <c r="G135" i="2"/>
  <c r="K14" i="2" l="1"/>
  <c r="K10" i="2"/>
  <c r="J57" i="2"/>
  <c r="J75" i="2"/>
  <c r="J97" i="2"/>
  <c r="J98" i="2"/>
  <c r="J114" i="2"/>
  <c r="K114" i="2"/>
  <c r="J82" i="3"/>
  <c r="J22" i="2"/>
  <c r="J49" i="3"/>
  <c r="J79" i="3"/>
  <c r="K89" i="2"/>
  <c r="J89" i="2"/>
  <c r="J74" i="2"/>
  <c r="N64" i="2"/>
  <c r="J66" i="3"/>
  <c r="M91" i="2"/>
  <c r="N55" i="2"/>
  <c r="J74" i="3"/>
  <c r="J110" i="3"/>
  <c r="J111" i="3"/>
  <c r="J112" i="3"/>
  <c r="J113" i="3"/>
  <c r="J114" i="3"/>
  <c r="J106" i="3"/>
  <c r="J107" i="3"/>
  <c r="J108" i="3"/>
  <c r="J109" i="3"/>
  <c r="J102" i="3"/>
  <c r="J103" i="3"/>
  <c r="J104" i="3"/>
  <c r="J105" i="3"/>
  <c r="J94" i="3"/>
  <c r="J91" i="3"/>
  <c r="J81" i="3"/>
  <c r="J83" i="3"/>
  <c r="J84" i="3"/>
  <c r="J85" i="3"/>
  <c r="J86" i="3"/>
  <c r="J76" i="3"/>
  <c r="J77" i="3"/>
  <c r="J78" i="3"/>
  <c r="J72" i="3"/>
  <c r="J73" i="3"/>
  <c r="J75" i="3"/>
  <c r="J69" i="3"/>
  <c r="J70" i="3"/>
  <c r="J71" i="3"/>
  <c r="J59" i="3"/>
  <c r="J60" i="3"/>
  <c r="J61" i="3"/>
  <c r="J62" i="3"/>
  <c r="J54" i="3"/>
  <c r="J55" i="3"/>
  <c r="J56" i="3"/>
  <c r="J57" i="3"/>
  <c r="J32" i="3"/>
  <c r="J28" i="3"/>
  <c r="J29" i="3"/>
  <c r="J30" i="3"/>
  <c r="J27" i="3"/>
  <c r="J24" i="3"/>
  <c r="J20" i="3"/>
  <c r="J9" i="3"/>
  <c r="J10" i="3"/>
  <c r="J11" i="3"/>
  <c r="J12" i="3"/>
  <c r="J13" i="3"/>
  <c r="J14" i="3"/>
  <c r="J15" i="3"/>
  <c r="J16" i="3"/>
  <c r="J17" i="3"/>
  <c r="J18" i="3"/>
  <c r="J19" i="3"/>
  <c r="N12" i="2"/>
  <c r="L13" i="2" l="1"/>
  <c r="L10" i="2"/>
  <c r="I7" i="2"/>
  <c r="H7" i="2"/>
  <c r="L11" i="2"/>
  <c r="L14" i="2"/>
  <c r="L9" i="2"/>
  <c r="K8" i="2"/>
  <c r="G8" i="2"/>
  <c r="L74" i="2"/>
  <c r="L75" i="2"/>
  <c r="K74" i="2"/>
  <c r="K75" i="2"/>
  <c r="K73" i="2"/>
  <c r="K65" i="2"/>
  <c r="K66" i="2"/>
  <c r="K67" i="2"/>
  <c r="K64" i="2"/>
  <c r="K58" i="2"/>
  <c r="K57" i="2"/>
  <c r="K50" i="2"/>
  <c r="K49" i="2"/>
  <c r="K46" i="2"/>
  <c r="K42" i="2"/>
  <c r="K41" i="2"/>
  <c r="K34" i="2"/>
  <c r="L30" i="2"/>
  <c r="K30" i="2"/>
  <c r="M25" i="2"/>
  <c r="M26" i="2"/>
  <c r="L25" i="2"/>
  <c r="L26" i="2"/>
  <c r="K25" i="2"/>
  <c r="K26" i="2"/>
  <c r="K24" i="2"/>
  <c r="K22" i="2"/>
  <c r="G175" i="2"/>
  <c r="G167" i="2"/>
  <c r="N159" i="2"/>
  <c r="G159" i="2"/>
  <c r="G151" i="2"/>
  <c r="G143" i="2"/>
  <c r="G127" i="2"/>
  <c r="G119" i="2"/>
  <c r="G111" i="2"/>
  <c r="G103" i="2"/>
  <c r="G95" i="2"/>
  <c r="G87" i="2"/>
  <c r="G79" i="2"/>
  <c r="N71" i="2"/>
  <c r="G71" i="2"/>
  <c r="G63" i="2"/>
  <c r="G55" i="2"/>
  <c r="G47" i="2"/>
  <c r="G39" i="2"/>
  <c r="G31" i="2"/>
  <c r="G23" i="2"/>
  <c r="N15" i="2"/>
  <c r="J18" i="2"/>
  <c r="J17" i="2"/>
  <c r="O17" i="2"/>
  <c r="O18" i="2"/>
  <c r="M17" i="2"/>
  <c r="M18" i="2"/>
  <c r="L17" i="2"/>
  <c r="L18" i="2"/>
  <c r="K17" i="2"/>
  <c r="K18" i="2"/>
  <c r="K16" i="2"/>
  <c r="M175" i="2" l="1"/>
  <c r="M103" i="2"/>
  <c r="J71" i="2"/>
  <c r="M159" i="2"/>
  <c r="M23" i="2"/>
  <c r="M127" i="2"/>
  <c r="L31" i="2"/>
  <c r="M119" i="2"/>
  <c r="M135" i="2"/>
  <c r="J135" i="2"/>
  <c r="M143" i="2"/>
  <c r="M55" i="2"/>
  <c r="L135" i="2"/>
  <c r="M31" i="2"/>
  <c r="M79" i="2"/>
  <c r="M47" i="2"/>
  <c r="M111" i="2"/>
  <c r="M95" i="2"/>
  <c r="M39" i="2"/>
  <c r="M151" i="2"/>
  <c r="M167" i="2"/>
  <c r="M63" i="2"/>
  <c r="O71" i="2"/>
  <c r="M87" i="2"/>
  <c r="M71" i="2"/>
  <c r="K175" i="2"/>
  <c r="L175" i="2"/>
  <c r="J175" i="2"/>
  <c r="J167" i="2"/>
  <c r="K167" i="2"/>
  <c r="L167" i="2"/>
  <c r="J159" i="2"/>
  <c r="K159" i="2"/>
  <c r="J151" i="2"/>
  <c r="L151" i="2"/>
  <c r="K151" i="2"/>
  <c r="K143" i="2"/>
  <c r="L143" i="2"/>
  <c r="J143" i="2"/>
  <c r="K135" i="2"/>
  <c r="K127" i="2"/>
  <c r="L127" i="2"/>
  <c r="J127" i="2"/>
  <c r="K119" i="2"/>
  <c r="L119" i="2"/>
  <c r="J119" i="2"/>
  <c r="K111" i="2"/>
  <c r="L111" i="2"/>
  <c r="J111" i="2"/>
  <c r="K103" i="2"/>
  <c r="J103" i="2"/>
  <c r="L103" i="2"/>
  <c r="K95" i="2"/>
  <c r="L95" i="2"/>
  <c r="J95" i="2"/>
  <c r="K87" i="2"/>
  <c r="L87" i="2"/>
  <c r="J87" i="2"/>
  <c r="K79" i="2"/>
  <c r="J79" i="2"/>
  <c r="L79" i="2"/>
  <c r="K71" i="2"/>
  <c r="L71" i="2"/>
  <c r="K63" i="2"/>
  <c r="L63" i="2"/>
  <c r="J63" i="2"/>
  <c r="K55" i="2"/>
  <c r="L55" i="2"/>
  <c r="J55" i="2"/>
  <c r="J47" i="2"/>
  <c r="L47" i="2"/>
  <c r="K47" i="2"/>
  <c r="J39" i="2"/>
  <c r="K39" i="2"/>
  <c r="L39" i="2"/>
  <c r="K31" i="2"/>
  <c r="J31" i="2"/>
  <c r="J23" i="2"/>
  <c r="K23" i="2"/>
  <c r="L23" i="2"/>
  <c r="J80" i="3"/>
  <c r="M144" i="2" l="1"/>
  <c r="N67" i="2"/>
  <c r="J67" i="2"/>
  <c r="J73" i="2"/>
  <c r="M16" i="2"/>
  <c r="J85" i="2" l="1"/>
  <c r="J101" i="3"/>
  <c r="J65" i="3"/>
  <c r="J64" i="3"/>
  <c r="J58" i="3"/>
  <c r="J53" i="3"/>
  <c r="J52" i="3"/>
  <c r="J51" i="3"/>
  <c r="J50" i="3"/>
  <c r="J48" i="3"/>
  <c r="J47" i="3"/>
  <c r="J46" i="3"/>
  <c r="J39" i="3"/>
  <c r="J38" i="3"/>
  <c r="J37" i="3"/>
  <c r="J34" i="3"/>
  <c r="J8" i="3"/>
  <c r="O123" i="2" l="1"/>
  <c r="N65" i="2"/>
  <c r="N66" i="2"/>
  <c r="N80" i="2"/>
  <c r="N81" i="2"/>
  <c r="N82" i="2"/>
  <c r="N83" i="2"/>
  <c r="N85" i="2"/>
  <c r="N13" i="2" s="1"/>
  <c r="N89" i="2"/>
  <c r="N97" i="2"/>
  <c r="N98" i="2"/>
  <c r="N105" i="2"/>
  <c r="N106" i="2"/>
  <c r="N113" i="2"/>
  <c r="N114" i="2"/>
  <c r="N122" i="2"/>
  <c r="N123" i="2"/>
  <c r="N129" i="2"/>
  <c r="N130" i="2"/>
  <c r="N131" i="2"/>
  <c r="N137" i="2"/>
  <c r="N138" i="2"/>
  <c r="N144" i="2"/>
  <c r="N145" i="2"/>
  <c r="N146" i="2"/>
  <c r="N154" i="2"/>
  <c r="N170" i="2"/>
  <c r="N176" i="2"/>
  <c r="N177" i="2"/>
  <c r="N178" i="2"/>
  <c r="N179" i="2"/>
  <c r="L34" i="2"/>
  <c r="N111" i="2" l="1"/>
  <c r="O111" i="2" s="1"/>
  <c r="N63" i="2"/>
  <c r="O63" i="2" s="1"/>
  <c r="N143" i="2"/>
  <c r="O143" i="2" s="1"/>
  <c r="N79" i="2"/>
  <c r="O79" i="2" s="1"/>
  <c r="N11" i="2"/>
  <c r="N103" i="2"/>
  <c r="O103" i="2" s="1"/>
  <c r="O97" i="2"/>
  <c r="N95" i="2"/>
  <c r="O95" i="2" s="1"/>
  <c r="N119" i="2"/>
  <c r="O119" i="2" s="1"/>
  <c r="N167" i="2"/>
  <c r="O167" i="2" s="1"/>
  <c r="N127" i="2"/>
  <c r="O127" i="2" s="1"/>
  <c r="N175" i="2"/>
  <c r="O175" i="2" s="1"/>
  <c r="N135" i="2"/>
  <c r="O135" i="2" s="1"/>
  <c r="N87" i="2"/>
  <c r="O87" i="2" s="1"/>
  <c r="N151" i="2"/>
  <c r="O151" i="2" s="1"/>
  <c r="O55" i="2"/>
  <c r="O16" i="2"/>
  <c r="O22" i="2"/>
  <c r="O57" i="2"/>
  <c r="O58" i="2"/>
  <c r="O64" i="2"/>
  <c r="O65" i="2"/>
  <c r="O66" i="2"/>
  <c r="O67" i="2"/>
  <c r="O73" i="2"/>
  <c r="O74" i="2"/>
  <c r="O75" i="2"/>
  <c r="O80" i="2"/>
  <c r="O81" i="2"/>
  <c r="O82" i="2"/>
  <c r="O83" i="2"/>
  <c r="O85" i="2"/>
  <c r="O89" i="2"/>
  <c r="O90" i="2"/>
  <c r="O91" i="2"/>
  <c r="O98" i="2"/>
  <c r="O105" i="2"/>
  <c r="O106" i="2"/>
  <c r="O113" i="2"/>
  <c r="O114" i="2"/>
  <c r="O115" i="2"/>
  <c r="O117" i="2"/>
  <c r="O122" i="2"/>
  <c r="O129" i="2"/>
  <c r="O130" i="2"/>
  <c r="O131" i="2"/>
  <c r="O137" i="2"/>
  <c r="O138" i="2"/>
  <c r="O144" i="2"/>
  <c r="O145" i="2"/>
  <c r="O146" i="2"/>
  <c r="O154" i="2"/>
  <c r="O170" i="2"/>
  <c r="O176" i="2"/>
  <c r="O177" i="2"/>
  <c r="O178" i="2"/>
  <c r="N24" i="2"/>
  <c r="N8" i="2" s="1"/>
  <c r="N25" i="2"/>
  <c r="N26" i="2"/>
  <c r="N30" i="2"/>
  <c r="N34" i="2"/>
  <c r="O34" i="2" s="1"/>
  <c r="N41" i="2"/>
  <c r="O41" i="2" s="1"/>
  <c r="N42" i="2"/>
  <c r="O42" i="2" s="1"/>
  <c r="N46" i="2"/>
  <c r="O46" i="2" s="1"/>
  <c r="N49" i="2"/>
  <c r="O49" i="2" s="1"/>
  <c r="N50" i="2"/>
  <c r="O50" i="2" s="1"/>
  <c r="M22" i="2"/>
  <c r="M24" i="2"/>
  <c r="M30" i="2"/>
  <c r="M34" i="2"/>
  <c r="M41" i="2"/>
  <c r="M42" i="2"/>
  <c r="M46" i="2"/>
  <c r="M49" i="2"/>
  <c r="M50" i="2"/>
  <c r="M57" i="2"/>
  <c r="M58" i="2"/>
  <c r="M64" i="2"/>
  <c r="M65" i="2"/>
  <c r="M66" i="2"/>
  <c r="M67" i="2"/>
  <c r="M73" i="2"/>
  <c r="M74" i="2"/>
  <c r="M75" i="2"/>
  <c r="M80" i="2"/>
  <c r="M81" i="2"/>
  <c r="M82" i="2"/>
  <c r="M83" i="2"/>
  <c r="M85" i="2"/>
  <c r="M89" i="2"/>
  <c r="M90" i="2"/>
  <c r="M97" i="2"/>
  <c r="M98" i="2"/>
  <c r="M105" i="2"/>
  <c r="M106" i="2"/>
  <c r="M113" i="2"/>
  <c r="M114" i="2"/>
  <c r="M122" i="2"/>
  <c r="M123" i="2"/>
  <c r="M129" i="2"/>
  <c r="M130" i="2"/>
  <c r="M131" i="2"/>
  <c r="M137" i="2"/>
  <c r="M138" i="2"/>
  <c r="M145" i="2"/>
  <c r="M146" i="2"/>
  <c r="M154" i="2"/>
  <c r="M170" i="2"/>
  <c r="M176" i="2"/>
  <c r="M177" i="2"/>
  <c r="M178" i="2"/>
  <c r="M179" i="2"/>
  <c r="L16" i="2"/>
  <c r="L22" i="2"/>
  <c r="L24" i="2"/>
  <c r="L41" i="2"/>
  <c r="L42" i="2"/>
  <c r="L46" i="2"/>
  <c r="L49" i="2"/>
  <c r="L50" i="2"/>
  <c r="L57" i="2"/>
  <c r="L58" i="2"/>
  <c r="L64" i="2"/>
  <c r="L65" i="2"/>
  <c r="L66" i="2"/>
  <c r="L67" i="2"/>
  <c r="L73" i="2"/>
  <c r="L80" i="2"/>
  <c r="L81" i="2"/>
  <c r="L82" i="2"/>
  <c r="L83" i="2"/>
  <c r="L85" i="2"/>
  <c r="L89" i="2"/>
  <c r="L90" i="2"/>
  <c r="L91" i="2"/>
  <c r="L97" i="2"/>
  <c r="L98" i="2"/>
  <c r="L105" i="2"/>
  <c r="L106" i="2"/>
  <c r="L113" i="2"/>
  <c r="L114" i="2"/>
  <c r="L122" i="2"/>
  <c r="L129" i="2"/>
  <c r="L130" i="2"/>
  <c r="L131" i="2"/>
  <c r="L137" i="2"/>
  <c r="L138" i="2"/>
  <c r="L144" i="2"/>
  <c r="L145" i="2"/>
  <c r="L146" i="2"/>
  <c r="L154" i="2"/>
  <c r="L170" i="2"/>
  <c r="L176" i="2"/>
  <c r="L177" i="2"/>
  <c r="L178" i="2"/>
  <c r="O30" i="2" l="1"/>
  <c r="N14" i="2"/>
  <c r="O26" i="2"/>
  <c r="N10" i="2"/>
  <c r="O25" i="2"/>
  <c r="N9" i="2"/>
  <c r="O24" i="2"/>
  <c r="N47" i="2"/>
  <c r="O47" i="2" s="1"/>
  <c r="N39" i="2"/>
  <c r="O39" i="2" s="1"/>
  <c r="N23" i="2"/>
  <c r="O23" i="2" s="1"/>
  <c r="K178" i="2"/>
  <c r="N7" i="2" l="1"/>
  <c r="J81" i="2"/>
  <c r="J82" i="2"/>
  <c r="K85" i="2" l="1"/>
  <c r="K83" i="2"/>
  <c r="K82" i="2"/>
  <c r="G15" i="2" l="1"/>
  <c r="M15" i="2" s="1"/>
  <c r="L15" i="2" l="1"/>
  <c r="O15" i="2"/>
  <c r="J15" i="2"/>
  <c r="O9" i="2"/>
  <c r="O11" i="2"/>
  <c r="O13" i="2"/>
  <c r="O8" i="2"/>
  <c r="M12" i="2" l="1"/>
  <c r="O14" i="2"/>
  <c r="M13" i="2"/>
  <c r="M11" i="2"/>
  <c r="M8" i="2"/>
  <c r="L8" i="2"/>
  <c r="M9" i="2"/>
  <c r="M10" i="2"/>
  <c r="O10" i="2"/>
  <c r="J46" i="2"/>
  <c r="J41" i="2"/>
  <c r="M14" i="2" l="1"/>
  <c r="J49" i="2"/>
  <c r="K154" i="2" l="1"/>
  <c r="J146" i="2" l="1"/>
  <c r="J122" i="2" l="1"/>
  <c r="J113" i="2" l="1"/>
  <c r="K113" i="2"/>
  <c r="J16" i="2" l="1"/>
  <c r="K179" i="2" l="1"/>
  <c r="J179" i="2"/>
  <c r="J178" i="2"/>
  <c r="K177" i="2"/>
  <c r="J177" i="2"/>
  <c r="K176" i="2"/>
  <c r="J176" i="2"/>
  <c r="K170" i="2"/>
  <c r="J170" i="2"/>
  <c r="J154" i="2"/>
  <c r="K146" i="2"/>
  <c r="K145" i="2"/>
  <c r="J145" i="2"/>
  <c r="K144" i="2"/>
  <c r="J144" i="2"/>
  <c r="K138" i="2"/>
  <c r="K137" i="2"/>
  <c r="K131" i="2"/>
  <c r="J131" i="2"/>
  <c r="K130" i="2"/>
  <c r="J130" i="2"/>
  <c r="K129" i="2"/>
  <c r="J129" i="2"/>
  <c r="K123" i="2"/>
  <c r="J123" i="2"/>
  <c r="K122" i="2"/>
  <c r="K106" i="2"/>
  <c r="J106" i="2"/>
  <c r="K105" i="2"/>
  <c r="J105" i="2"/>
  <c r="K98" i="2"/>
  <c r="K97" i="2"/>
  <c r="K91" i="2"/>
  <c r="J91" i="2"/>
  <c r="K90" i="2"/>
  <c r="J90" i="2"/>
  <c r="K81" i="2"/>
  <c r="K80" i="2"/>
  <c r="J80" i="2"/>
  <c r="G7" i="2"/>
  <c r="J66" i="2"/>
  <c r="J65" i="2"/>
  <c r="J64" i="2"/>
  <c r="J50" i="2"/>
  <c r="J42" i="2"/>
  <c r="J34" i="2"/>
  <c r="J30" i="2"/>
  <c r="J26" i="2"/>
  <c r="J25" i="2"/>
  <c r="J24" i="2"/>
  <c r="N31" i="2" l="1"/>
  <c r="O31" i="2" s="1"/>
  <c r="L7" i="2"/>
  <c r="M7" i="2"/>
  <c r="O7" i="2"/>
  <c r="K15" i="2"/>
  <c r="J8" i="2"/>
  <c r="K7" i="2" l="1"/>
  <c r="J7" i="2"/>
</calcChain>
</file>

<file path=xl/sharedStrings.xml><?xml version="1.0" encoding="utf-8"?>
<sst xmlns="http://schemas.openxmlformats.org/spreadsheetml/2006/main" count="579" uniqueCount="217">
  <si>
    <t>№ п/п</t>
  </si>
  <si>
    <t xml:space="preserve">Наименование муниципальной программы </t>
  </si>
  <si>
    <t>Источники финансирования</t>
  </si>
  <si>
    <t>Ответственные исполнители              (Ф.И.О. телефон)</t>
  </si>
  <si>
    <t>Отклонение от комплексного  плана
 (тыс. руб.)</t>
  </si>
  <si>
    <t>всего:</t>
  </si>
  <si>
    <t>"Образование 21 века"</t>
  </si>
  <si>
    <t xml:space="preserve">Директор департамента образования 
Кривуля А.Н.
25-01-65
</t>
  </si>
  <si>
    <t>«Культурное пространство»</t>
  </si>
  <si>
    <t>«Цифровое развитие»</t>
  </si>
  <si>
    <t>Начальник УИТиАР
Гимазетдинов И.М.
25-01-77</t>
  </si>
  <si>
    <t xml:space="preserve">"Развитие физической культуры и спорта" </t>
  </si>
  <si>
    <t>"Развитие агропромышленного комплекса"</t>
  </si>
  <si>
    <t>Начальник отдела по сельскому хозяйству
Березецкая Ю.Н.
25-02-42</t>
  </si>
  <si>
    <t>"Устойчивое развитие коренных малочисленных народов Севера"</t>
  </si>
  <si>
    <t>Председатель комитета по делам народов Севера, охраны окружающей среды и водных ресурсов,
Воронова О.Ю.
 25-02-29</t>
  </si>
  <si>
    <t>"Обеспечение доступным и комфортным жильем"</t>
  </si>
  <si>
    <t xml:space="preserve">Заместитель директора департамента имущественных отношений, 
Иванова Е.В.
25-67-55
</t>
  </si>
  <si>
    <t>Директор департамента строительства и жилищно-коммунального комплекса-заместитель Главы Нефтеюганского района
Кошаков В.С. 
25-02-00</t>
  </si>
  <si>
    <t>Председатель  комитета гражданской защиты населения Нефтеюганского района, 
Сычёв А.М. 
25-01-62</t>
  </si>
  <si>
    <t>«Экологическая безопасность»</t>
  </si>
  <si>
    <t>"Развитие гражданского общества"</t>
  </si>
  <si>
    <t>Начальник управления по связям с общественностью
Сиротина Е.Ф.
25-68-15</t>
  </si>
  <si>
    <t>«Развитие транспортной системы»</t>
  </si>
  <si>
    <t>Начальник отдела по транспорту и дорогам,
Гончарова Л.Г.
25-01-86</t>
  </si>
  <si>
    <t>«Управление муниципальным имуществом»</t>
  </si>
  <si>
    <t>Заместитель директора департамента имущественных отношений,
 Большакова О.Н.
25-01-66</t>
  </si>
  <si>
    <t>"Управление муниципальными финансами"</t>
  </si>
  <si>
    <t>«Улучшение условий и охраны труда, содействие занятости населения»</t>
  </si>
  <si>
    <t>«Совершенствование муниципального управления»</t>
  </si>
  <si>
    <t>«Профилактика экстремизма, гармонизация межэтнических и межкультурных отношений»</t>
  </si>
  <si>
    <t>Начальник управления по связям с 
общественностью,
Сиротина Е.Ф.
25-68-15</t>
  </si>
  <si>
    <t>«Укрепление общественного здоровья»</t>
  </si>
  <si>
    <t>«Развитие туризма»</t>
  </si>
  <si>
    <t xml:space="preserve">Директор департамента экономического развития администрации 
Нефтеюгаского района,
Катышева Ю.Р.
25-01-79
</t>
  </si>
  <si>
    <t xml:space="preserve">Начальник отдела планирования, анализа и отчетности
Николаева О.В.
22-32-79 </t>
  </si>
  <si>
    <t>Заместитель главы района, 
Ченцова М.А.
25-01-67</t>
  </si>
  <si>
    <t>Утвержденный (уточненный  план)
 на 2025 год</t>
  </si>
  <si>
    <t>«Жилищно-коммунальный комплекс»</t>
  </si>
  <si>
    <t>«Безопасность жизнедеятельности м профилактика правонарушений»</t>
  </si>
  <si>
    <t>«Развитие экономического потенциала»</t>
  </si>
  <si>
    <t>Всего муниципальных программ - 21</t>
  </si>
  <si>
    <t>«Пространственное развитие и формирование комфортной городской среды»</t>
  </si>
  <si>
    <t>План</t>
  </si>
  <si>
    <t>Факт</t>
  </si>
  <si>
    <t>Абсолютное отклонение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</si>
  <si>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</si>
  <si>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</t>
  </si>
  <si>
    <t>Доля детей в возрасте от 5 до 18 лет, обучающихся по дополнительным общеразвивающим программам за счет социального сертификата на получение муниципальной услуги в социальной сфере</t>
  </si>
  <si>
    <t>Наименование муниципальной программы</t>
  </si>
  <si>
    <t>Количество показателей</t>
  </si>
  <si>
    <t>Количество жителей Нефтеюганского района, охваченных мероприятиям, проводимыми социально ориентированными некоммерческими организациями</t>
  </si>
  <si>
    <t>Доля реализованных инициативных проектов в Нефтеюганском районе</t>
  </si>
  <si>
    <t>Количество форм непосредственного осуществления населением местного самоуправления и участия населенияв осуществлении местного самоуправления и случаев их применения в Нефтеюганском районе</t>
  </si>
  <si>
    <t>Процент населения, удовлетворенного информационной открытостью органов местного самоуправления Нефтеюганского района</t>
  </si>
  <si>
    <t>Доля граждан, занимающихся добровольческой (волонтерской) деятельностью</t>
  </si>
  <si>
    <t xml:space="preserve">Доля площади жилищного фонда, обеспеченного всеми видами благоустройства (инженерные сети), в общей площади жилого фонда Нефтеюганского района </t>
  </si>
  <si>
    <t>Показатели будут достигнуты к концу года
Риски недостижения на текущую дату отсутствуют.</t>
  </si>
  <si>
    <t>Численность туристов</t>
  </si>
  <si>
    <t xml:space="preserve">Численность туристов, размещенных в коллективных средствах размещения </t>
  </si>
  <si>
    <t>Производство продукции сельского хозяйства, млн. рублей</t>
  </si>
  <si>
    <t>-</t>
  </si>
  <si>
    <t>Риски недостижения на отчётную дату отсутствуют.Показатель будет расчитан в конце года.</t>
  </si>
  <si>
    <t>Доля граждан, положительно оценивающих состояние межнациональных отношений в Нефтеюганском районе, в общем количестве граждан</t>
  </si>
  <si>
    <t xml:space="preserve">Количество участников мероприятий, направленных на укрепление общероссийского гражданского единства в Нефтеюганском районе </t>
  </si>
  <si>
    <t>Доступность дошкольного образования для детей в возрасте от 1,5 до 3 лет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</si>
  <si>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</si>
  <si>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 xml:space="preserve">Доля граждан из числа коренных малочисленных народов Севера, удовлетворенных качеством реализуемых мероприятий, направленных на поддержку экономического и социального развития коренных малочисленных народов Севера, в общем количестве опрошенных лиц, относящихся к коренным малочисленным народам Севера </t>
  </si>
  <si>
    <t>Количество участников мероприятий, направленных на этнокультурное развитие коренных малочисленных народов Севера</t>
  </si>
  <si>
    <t>Председатель комитета ФКиС 
Андреевский Д.А.,
29-00-49</t>
  </si>
  <si>
    <t>Доля реализованных в образовательных учреждениях, учреждениях культуры и спорта, мероприятий, направленных на формирование у населения Нефтеюганского района мотивации по ведению здорового образа жизни, мотивированию к занятиям физкультурой и спортом</t>
  </si>
  <si>
    <t>Доля размещённых в СМИ информационных материалов по мотивации к ведению здорового образа жизни, отказу от вредных привычек, мотивированию к занятиям физкультурой и спортом</t>
  </si>
  <si>
    <t>Доля проведенных ежеквартальных оперативных профилактических рейдов по местам концентрации несовершеннолетних</t>
  </si>
  <si>
    <t xml:space="preserve">Количество чрезвычайных ситуаций на территории Нефтеюганского района </t>
  </si>
  <si>
    <t>Снижение количества зарегистрированных пожаров на территории Нефтеюганского района  (по отношению к плановому значению показателя 2019 года)</t>
  </si>
  <si>
    <t>Снижение количества происшествий на водных объектах (по отношению к плановому значению показателя 2019 года)</t>
  </si>
  <si>
    <t>Уровень преступности (число зарегистрированных преступлений на 100 тыс. человек населения)</t>
  </si>
  <si>
    <t>Уровень преступности на улицах и в общественных местах (число зарегистрированных преступлений на 100 тыс. человек населения)</t>
  </si>
  <si>
    <t>Доля ликвидированных вновь выявленных несанкционированных свалок</t>
  </si>
  <si>
    <t>Доля поселений Нефтеюганского района, на территории которых проведены работы по озеленению</t>
  </si>
  <si>
    <t>Федральный бюджет</t>
  </si>
  <si>
    <t>Бюджет автономного округа</t>
  </si>
  <si>
    <t>Местный бюджет</t>
  </si>
  <si>
    <t>Межбюджетные трансферты поселениям Нефтеюганского района</t>
  </si>
  <si>
    <t>Средства поселений</t>
  </si>
  <si>
    <t>Иные источники</t>
  </si>
  <si>
    <t>Объем налоговых расходов Нефтеюганского района</t>
  </si>
  <si>
    <t>Значение показателя рассчитывается в конце года по результатам статистической отчетности.</t>
  </si>
  <si>
    <t>Доля детей и молодежи в возрасте от 7 до 35 лет, у которых выявлены выдающиеся способности и таланты</t>
  </si>
  <si>
    <t>Доля обучающихся 6-11 классов, охваченных комплексом профориентационных мероприятий в рамках Единой модели профориентации</t>
  </si>
  <si>
    <t>Количество граждан, переселенных из непригодного для проживания жилищного фонда</t>
  </si>
  <si>
    <t>Количество учстников мероприятий, направленных на социальную и культурную адаптацию иностранных граждан в Нефтеюганском районе</t>
  </si>
  <si>
    <t>Объем жилищного строительства</t>
  </si>
  <si>
    <t>Количество благоустроенных общественных территорий района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</si>
  <si>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 с внешними партнерами</t>
  </si>
  <si>
    <t xml:space="preserve">% исполнения согласно утвержденному
(уточненному плану)
 на 2025 год </t>
  </si>
  <si>
    <t xml:space="preserve">Отклонение от утвержденного/уточненного плана 
на 2025 год </t>
  </si>
  <si>
    <t>Ожидаемое исполнение за 12 месяцев 2025 года</t>
  </si>
  <si>
    <t>Ожидаемое исполнение 
12 месяцев 2025 года (%)</t>
  </si>
  <si>
    <t>9
гр.6/гр.4*100</t>
  </si>
  <si>
    <t>10
гр.6 – гр.4</t>
  </si>
  <si>
    <t>11</t>
  </si>
  <si>
    <t>12
гр.11/гр.4*100</t>
  </si>
  <si>
    <t>% исполнения к плану согласно комплексного плана</t>
  </si>
  <si>
    <t>7
= гр.6 - гр.5</t>
  </si>
  <si>
    <t>8
= гр.6/гр.5*100</t>
  </si>
  <si>
    <t>Ожидаемое исполнение за 2025 год</t>
  </si>
  <si>
    <t>Единицы измерения</t>
  </si>
  <si>
    <t>%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</si>
  <si>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обороне».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</si>
  <si>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</si>
  <si>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 xml:space="preserve">Доля граждан, систематически занимающегося физической культурой и спортом </t>
  </si>
  <si>
    <t xml:space="preserve">Доля обучающихся, систематически занимающихся физической культурой и спортом, в общей численности обучающихся. </t>
  </si>
  <si>
    <t xml:space="preserve">Обеспеченность приютами для животных </t>
  </si>
  <si>
    <t>млн. рублей</t>
  </si>
  <si>
    <t>кв.м.на чел.</t>
  </si>
  <si>
    <t>тыс.чел.</t>
  </si>
  <si>
    <t>м3/чел</t>
  </si>
  <si>
    <t>Гкал/кв.м</t>
  </si>
  <si>
    <t>шт.</t>
  </si>
  <si>
    <t xml:space="preserve">Уровень регистрируемой безработицы (на конец года), </t>
  </si>
  <si>
    <t>чел.</t>
  </si>
  <si>
    <t>Доля предоставленного субъектам малого и среднего предпринимательства, социально ориентированным некоммерческим организациям и физическим лицам, не являющимся индивидуальными предпринимателями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Департаментом имущественных отношений Нефтеюганского района</t>
  </si>
  <si>
    <t>Показатель достигнут</t>
  </si>
  <si>
    <t xml:space="preserve">
Риски недостижения на отчётную дату отсутствуют.</t>
  </si>
  <si>
    <t>Предложения по корректировке отсутствуют (отсутсвуют данные ведомственной статистики ОМВД  России по Нефтеюганскому району)</t>
  </si>
  <si>
    <t>Доля молодых людей, вовлеченных в мероприятия, направленные
на профессиональное развитие</t>
  </si>
  <si>
    <t>Охват молодежи мероприятиями проводимыми
на базе инфраструктуры молодежной политики</t>
  </si>
  <si>
    <t>Доля молодых людей,
участвующих в проектах и программах, направленных на патриотическое
воспитание</t>
  </si>
  <si>
    <t>Доля молодых семей, в том числе молодых семей имеющих детей,
участвующих в мероприятиях по продвижению традиционных духовнонравственных ценностей, в том числе в проекты и программы, направленные на
патриотическое воспитание, в добровольческую и общественную деятельность</t>
  </si>
  <si>
    <t>ед.</t>
  </si>
  <si>
    <t>Риски недостижения на текущую дату отсутствуют.</t>
  </si>
  <si>
    <t>Показатель НЕ ДОСТИГНУТ (на водных объектах зарегистрировано три происшествие с гибелью людей в июне 2025, августе 2025 и октябре 2025)</t>
  </si>
  <si>
    <t xml:space="preserve">Доля населения, вовлеченного в эколого- просветительские и эколого-образовательные мероприятия, от общего количества населения Нефтеюганского района </t>
  </si>
  <si>
    <t xml:space="preserve">Показатель достигнут </t>
  </si>
  <si>
    <t>Плановое значение за 3 квартал достигнуто (план 15)
Риски недостижения на текущую дату отсутствуют.</t>
  </si>
  <si>
    <t>Протяженность сети автомобильных дорог общего пользования местного значения</t>
  </si>
  <si>
    <t>Общая протяженность автомобильных дорог общего пользования местного значения, не соответствующих нормативным требованиям к транспортно-эксплуатационным показателям на 31 декабря отчетного года</t>
  </si>
  <si>
    <t>Транспортная подвижность населения</t>
  </si>
  <si>
    <t>км</t>
  </si>
  <si>
    <t>тыс. пасс.-км на 1 жителя</t>
  </si>
  <si>
    <t>млн.кв.м</t>
  </si>
  <si>
    <t>Плановые значения показателя на ноябрь (21) - достигнуто. Риски недостижения показателя к концу года отсутствуют</t>
  </si>
  <si>
    <t>Риски недостижения отсутствуют. 
Показатель рассчитывается согласно официальных статистических данных Тюменьстата.</t>
  </si>
  <si>
    <t>Риски недостижения отсутствуют. 
Показатель рассчитывается по итогам года</t>
  </si>
  <si>
    <t>Риски недостижения на отчётную дату отсутствуют.</t>
  </si>
  <si>
    <t>Доля используемого недвижимого имущества в общем количестве недвижимого имущества муниципального образования Нефтеюганский район</t>
  </si>
  <si>
    <r>
      <rPr>
        <u/>
        <sz val="11"/>
        <color theme="1"/>
        <rFont val="Times New Roman"/>
        <family val="1"/>
        <charset val="204"/>
      </rPr>
      <t>&gt;</t>
    </r>
    <r>
      <rPr>
        <sz val="11"/>
        <color theme="1"/>
        <rFont val="Times New Roman"/>
        <family val="1"/>
        <charset val="204"/>
      </rPr>
      <t xml:space="preserve"> 99</t>
    </r>
  </si>
  <si>
    <t>≥ 75</t>
  </si>
  <si>
    <t>Доля городских и сельских поселений, уровень расчетной бюджетной обеспеченности которых после предоставления дотации на выравнивание бюджетной обеспеченности из бюджета муниципального района составляет более 90% от установленного критерия выравнивания поселений</t>
  </si>
  <si>
    <t>Средняя итоговая оценка качества организации и осуществления бюджетного процесса в поселениях, входящих в состав Нефтеюганского района</t>
  </si>
  <si>
    <t>балл</t>
  </si>
  <si>
    <t>Количество обученных сотрудников органа местного самоуправления администрации Нефтеюганского района</t>
  </si>
  <si>
    <t xml:space="preserve">
Риски недостижения на отчётную дату отсутствуют. Данный показатель будет исполнен за счет посещения жителями Нефтеюганского района новогодних мероприятий до конца 2025 года.</t>
  </si>
  <si>
    <t>Работы по ремонту кровли ДК «Гармония» выполнены.</t>
  </si>
  <si>
    <t>В целях достижения показателей по итогам года, в настоящее время  вносятся изменения в муниципальную программу в части уточнения показателей на основании полученных результатов инструментальной диагностики  улично-дорожной сети Нефтеюганского района в 2025 году.</t>
  </si>
  <si>
    <t xml:space="preserve">Уровень показателя </t>
  </si>
  <si>
    <t>МП</t>
  </si>
  <si>
    <t>ГП</t>
  </si>
  <si>
    <t>НП</t>
  </si>
  <si>
    <t xml:space="preserve">
 ГП
ВДЛ</t>
  </si>
  <si>
    <t>ВДЛ</t>
  </si>
  <si>
    <t>ВДЛ
ГП</t>
  </si>
  <si>
    <t>Показатель НЕ ДОСТИГНУТ (розлив нефтепродукта в следствии ДТП)</t>
  </si>
  <si>
    <t>Показатель выполнен</t>
  </si>
  <si>
    <t>Показатели выполнены.</t>
  </si>
  <si>
    <t xml:space="preserve">
Показатель выполнен</t>
  </si>
  <si>
    <t>Показатель достигнут.</t>
  </si>
  <si>
    <t>Председатель комитета по культуре
Маслова Ю.А. 
25-01-07</t>
  </si>
  <si>
    <t>Начальник отдела социально-трудовых отношений,
Куличкина Н.О.
23-80-14</t>
  </si>
  <si>
    <t>Начальник отдела социально-трудовых отношений,
Куличкина Н.О.
23-80-15</t>
  </si>
  <si>
    <t>Директор департамента финансов:
Кофанова О.А.
25-01-45</t>
  </si>
  <si>
    <t>Сводная информация по реализации муниципальных программ Нефтеюганского района на «31» декабря 2025 года</t>
  </si>
  <si>
    <t>Доля молодых людей,
вовлеченных в
добровольческую и
общественную деятельность</t>
  </si>
  <si>
    <t>Строительство и реконструкция (модернизация) объектов
коммунального комплекса, предусмотренных региональными
программами, муниципальными программами</t>
  </si>
  <si>
    <t>Количество построенных, реконструированных (модернизированных)
и приобретенных объектов водоснабжения и водоподготовки,
нарастающим итогом</t>
  </si>
  <si>
    <t>8
(гр.7 – гр.6)</t>
  </si>
  <si>
    <t>Кассовое исполнение
на 31.12.2025</t>
  </si>
  <si>
    <t>План 
согласно комплексного плана 
на 31.12.2025</t>
  </si>
  <si>
    <t>Причины отклонения от комплексного плана (переисполнение/неисполнение)</t>
  </si>
  <si>
    <t>Результат реализации муниципальной программы</t>
  </si>
  <si>
    <t>Значимые результаты реализации муниципальной программы</t>
  </si>
  <si>
    <t>Наименование показателя муниципальной программы</t>
  </si>
  <si>
    <t>Оценка эффективности показателей за 2025 год</t>
  </si>
  <si>
    <t>Предложения по корректировке отсутствуют (данные ведомственной статистики МЧС России)</t>
  </si>
  <si>
    <t>Показатели достигнуты</t>
  </si>
  <si>
    <t>Предложения по корректировке отсутствуют</t>
  </si>
  <si>
    <t>Численность занимающихся по программам спортивной подготовки</t>
  </si>
  <si>
    <t>Доля детей в возрасте от 5 до 18 лет, охваченных услугами дополнительного образования</t>
  </si>
  <si>
    <t>Доля замены ветхих инженерных сетей теплоснабжения, водоснабжения, водоотведения от общей протяженности ветхих сетей теплоснабжения, водоснабжения, водоотведения</t>
  </si>
  <si>
    <t>Гарантированное предоставление жилищно-коммунальных услуг населению</t>
  </si>
  <si>
    <t>Удельный расход тепловой энергии на снабжение органов местного смоуправления и муниципальных учреждений (в расчете 1 кв. метр общей площади)</t>
  </si>
  <si>
    <t>Удельный расход ТЭ в многоквартирных домах (в расчете на 1 кв. метр общей площади)</t>
  </si>
  <si>
    <t>Удельный расход холодной воды в многоквартирных домах (в расчете на 1 кв. метр общей площади)</t>
  </si>
  <si>
    <t>Удельный расход горячей воды в многоквартирных домах
(в расчете на 1 кв. метр общей площади)</t>
  </si>
  <si>
    <t xml:space="preserve">Доля проведенных мероприятий по дезинсекции территорий 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</si>
  <si>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 (к базовому году (2020 год - базовое значение)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</si>
  <si>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</si>
  <si>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Доля автомобильных дорог общего пользования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</si>
  <si>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</si>
  <si>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Количество пострадавших с тяжелым, смертельным исходом и в групповых случаях на 1 тысячу работающих</t>
  </si>
  <si>
    <t>Численность участников мероприятий, направленных на этнокультурное развитие народов Российской Федерации, проживающих в Нефтеюганском районе</t>
  </si>
  <si>
    <t>тыс.ед</t>
  </si>
  <si>
    <t>Число посещений культурных мероприятий</t>
  </si>
  <si>
    <t>Количество обращений к цифровым ресурсам культуры, (ежегодно)</t>
  </si>
  <si>
    <t>Доля расходов на закупки и/или аренду отечественного программного обеспечения и платформ от общих расходов на закупку или аренду программного обеспечения</t>
  </si>
  <si>
    <t>Количество архивных дел особо ценных и наиболее востребованных, включая аудио и видео, переведенных в электронный вид, хранящихся в архиве Нефтеюганского района (нарастающим итогом)</t>
  </si>
  <si>
    <t>Защищенность персональных данных за счет современных способов защиты информации</t>
  </si>
  <si>
    <t>Количество семей улучшивших жилищные условия, ежегодно</t>
  </si>
  <si>
    <t>Общая площадь жилых помещений, приходящаяся в среднем на 1 жителя</t>
  </si>
  <si>
    <t>тыс.чел. (нарастающим итогом)</t>
  </si>
  <si>
    <t>Количество рекультивированных полигонов для складирования бытовых и промышленных отходов</t>
  </si>
  <si>
    <t>Доля обеспеченности поселений Нефтеюганского района канализационно-очистными сооружениями, приведенных к нормативному состоянию</t>
  </si>
  <si>
    <t>«МП»</t>
  </si>
  <si>
    <t>Количество созданных (реконструированных) и отремонтированных объектов организаций культуры, (нарастающим итогом)</t>
  </si>
  <si>
    <t>тыс. семей</t>
  </si>
  <si>
    <t>Показатель НЕ ДОСТИГНУТ . В соответствии с планом мероприятий (дорожной картой) по завершению реконструкции объекта: "Здание станции 2-го Подъема, ВОС-8000 м3" в гп.Пойковский Нефтеюганского района строительно-монтажные работы завершатся в 2026 году.Предлагаем значение показателя перенести на 2026 год. 
Показатель нарастающий. Факт (2 шт.) это базовое значение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</si>
</sst>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_-* #,##0.00_р_._-;\-* #,##0.00_р_._-;_-* &quot;-&quot;??_р_._-;_-@_-"/>
    <numFmt numFmtId="167" formatCode="0.0"/>
    <numFmt numFmtId="168" formatCode="_-* #,##0.00000\ _₽_-;\-* #,##0.00000\ _₽_-;_-* &quot;-&quot;?\ _₽_-;_-@_-"/>
    <numFmt numFmtId="169" formatCode="#,##0.0\ _₽"/>
    <numFmt numFmtId="170" formatCode="_-* #,##0.000000\ _₽_-;\-* #,##0.000000\ _₽_-;_-* &quot;-&quot;??\ _₽_-;_-@_-"/>
    <numFmt numFmtId="171" formatCode="_-* #,##0.00\ _₽_-;\-* #,##0.00\ _₽_-;_-* &quot;-&quot;?????\ _₽_-;_-@_-"/>
    <numFmt numFmtId="172" formatCode="_-* #,##0.0\ _₽_-;\-* #,##0.0\ _₽_-;_-* &quot;-&quot;??\ _₽_-;_-@_-"/>
    <numFmt numFmtId="173" formatCode="_-* #,##0.000_р_._-;\-* #,##0.000_р_._-;_-* &quot;-&quot;???_р_._-;_-@_-"/>
    <numFmt numFmtId="174" formatCode="_-* #,##0\ _₽_-;\-* #,##0\ _₽_-;_-* &quot;-&quot;??\ _₽_-;_-@_-"/>
    <numFmt numFmtId="175" formatCode="_-* #,##0.0000\ _₽_-;\-* #,##0.0000\ _₽_-;_-* &quot;-&quot;??\ _₽_-;_-@_-"/>
    <numFmt numFmtId="176" formatCode="_-* #,##0.00000_р_._-;\-* #,##0.00000_р_._-;_-* &quot;-&quot;??_р_._-;_-@_-"/>
    <numFmt numFmtId="177" formatCode="0.000"/>
    <numFmt numFmtId="178" formatCode="_-* #,##0.0\ _₽_-;\-* #,##0.0\ _₽_-;_-* &quot;-&quot;?\ _₽_-;_-@_-"/>
    <numFmt numFmtId="179" formatCode="0.0000"/>
    <numFmt numFmtId="180" formatCode="_-* #,##0.0_р_._-;\-* #,##0.0_р_._-;_-* &quot;-&quot;??_р_.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32"/>
      <name val="Calibri"/>
      <family val="2"/>
      <scheme val="minor"/>
    </font>
    <font>
      <sz val="55"/>
      <color rgb="FFFF0000"/>
      <name val="Calibri"/>
      <family val="2"/>
      <scheme val="minor"/>
    </font>
    <font>
      <sz val="55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48"/>
      <name val="Times New Roman"/>
      <family val="1"/>
      <charset val="204"/>
    </font>
    <font>
      <sz val="5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55"/>
      <name val="Times New Roman"/>
      <family val="1"/>
      <charset val="204"/>
    </font>
    <font>
      <sz val="42"/>
      <color rgb="FFFF0000"/>
      <name val="Calibri"/>
      <family val="2"/>
      <charset val="204"/>
      <scheme val="minor"/>
    </font>
    <font>
      <sz val="42"/>
      <name val="Calibri"/>
      <family val="2"/>
      <charset val="204"/>
      <scheme val="minor"/>
    </font>
    <font>
      <sz val="4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60"/>
      <name val="Calibri"/>
      <family val="2"/>
      <scheme val="minor"/>
    </font>
    <font>
      <sz val="11"/>
      <color indexed="8"/>
      <name val="Calibri"/>
      <family val="2"/>
    </font>
    <font>
      <sz val="34"/>
      <color rgb="FFFF0000"/>
      <name val="Calibri"/>
      <family val="2"/>
      <scheme val="minor"/>
    </font>
    <font>
      <b/>
      <sz val="32"/>
      <name val="Times New Roman"/>
      <family val="1"/>
      <charset val="204"/>
    </font>
    <font>
      <sz val="3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56"/>
      <name val="Times New Roman"/>
      <family val="1"/>
      <charset val="204"/>
    </font>
    <font>
      <sz val="55"/>
      <color theme="1"/>
      <name val="Times New Roman"/>
      <family val="1"/>
      <charset val="204"/>
    </font>
    <font>
      <sz val="12"/>
      <name val="Calibri"/>
      <family val="2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B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164" fontId="8" fillId="0" borderId="0" applyFont="0" applyFill="0" applyBorder="0" applyAlignment="0" applyProtection="0"/>
    <xf numFmtId="0" fontId="7" fillId="0" borderId="0"/>
    <xf numFmtId="0" fontId="17" fillId="0" borderId="0"/>
    <xf numFmtId="166" fontId="1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43" fontId="33" fillId="0" borderId="0"/>
    <xf numFmtId="166" fontId="32" fillId="0" borderId="0"/>
    <xf numFmtId="166" fontId="32" fillId="0" borderId="0"/>
    <xf numFmtId="43" fontId="33" fillId="0" borderId="0"/>
    <xf numFmtId="43" fontId="33" fillId="0" borderId="0"/>
    <xf numFmtId="166" fontId="32" fillId="0" borderId="0"/>
    <xf numFmtId="166" fontId="32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4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/>
    <xf numFmtId="0" fontId="2" fillId="0" borderId="0"/>
  </cellStyleXfs>
  <cellXfs count="394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164" fontId="12" fillId="0" borderId="0" xfId="1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9" fillId="0" borderId="0" xfId="2" applyFont="1"/>
    <xf numFmtId="0" fontId="13" fillId="0" borderId="12" xfId="2" applyFont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20" fillId="0" borderId="0" xfId="2" applyFont="1"/>
    <xf numFmtId="0" fontId="10" fillId="0" borderId="0" xfId="2" applyFont="1"/>
    <xf numFmtId="0" fontId="22" fillId="0" borderId="0" xfId="2" applyFont="1"/>
    <xf numFmtId="4" fontId="23" fillId="0" borderId="0" xfId="0" applyNumberFormat="1" applyFont="1"/>
    <xf numFmtId="171" fontId="10" fillId="0" borderId="0" xfId="0" applyNumberFormat="1" applyFont="1"/>
    <xf numFmtId="0" fontId="25" fillId="0" borderId="0" xfId="0" applyFont="1"/>
    <xf numFmtId="172" fontId="18" fillId="7" borderId="12" xfId="4" applyNumberFormat="1" applyFont="1" applyFill="1" applyBorder="1" applyAlignment="1">
      <alignment horizontal="right" vertical="center" wrapText="1"/>
    </xf>
    <xf numFmtId="169" fontId="18" fillId="7" borderId="12" xfId="4" applyNumberFormat="1" applyFont="1" applyFill="1" applyBorder="1" applyAlignment="1">
      <alignment horizontal="right" vertical="center" wrapText="1"/>
    </xf>
    <xf numFmtId="167" fontId="18" fillId="7" borderId="13" xfId="2" applyNumberFormat="1" applyFont="1" applyFill="1" applyBorder="1" applyAlignment="1">
      <alignment vertical="center"/>
    </xf>
    <xf numFmtId="172" fontId="13" fillId="5" borderId="12" xfId="4" applyNumberFormat="1" applyFont="1" applyFill="1" applyBorder="1" applyAlignment="1">
      <alignment horizontal="right" vertical="center" wrapText="1"/>
    </xf>
    <xf numFmtId="172" fontId="13" fillId="5" borderId="12" xfId="1" applyNumberFormat="1" applyFont="1" applyFill="1" applyBorder="1" applyAlignment="1">
      <alignment horizontal="right" vertical="center" wrapText="1"/>
    </xf>
    <xf numFmtId="167" fontId="13" fillId="5" borderId="13" xfId="2" applyNumberFormat="1" applyFont="1" applyFill="1" applyBorder="1" applyAlignment="1">
      <alignment vertical="center"/>
    </xf>
    <xf numFmtId="169" fontId="13" fillId="5" borderId="12" xfId="2" applyNumberFormat="1" applyFont="1" applyFill="1" applyBorder="1" applyAlignment="1">
      <alignment horizontal="right" vertical="center" wrapText="1"/>
    </xf>
    <xf numFmtId="172" fontId="13" fillId="5" borderId="12" xfId="6" applyNumberFormat="1" applyFont="1" applyFill="1" applyBorder="1" applyAlignment="1">
      <alignment horizontal="center" vertical="center" wrapText="1"/>
    </xf>
    <xf numFmtId="164" fontId="13" fillId="0" borderId="12" xfId="6" applyFont="1" applyFill="1" applyBorder="1" applyAlignment="1">
      <alignment horizontal="center" vertical="center" wrapText="1"/>
    </xf>
    <xf numFmtId="169" fontId="13" fillId="5" borderId="12" xfId="1" applyNumberFormat="1" applyFont="1" applyFill="1" applyBorder="1" applyAlignment="1">
      <alignment horizontal="right" vertical="center" wrapText="1"/>
    </xf>
    <xf numFmtId="170" fontId="13" fillId="0" borderId="12" xfId="7" applyNumberFormat="1" applyFont="1" applyFill="1" applyBorder="1" applyAlignment="1">
      <alignment horizontal="right" vertical="center" wrapText="1"/>
    </xf>
    <xf numFmtId="170" fontId="13" fillId="6" borderId="12" xfId="1" applyNumberFormat="1" applyFont="1" applyFill="1" applyBorder="1" applyAlignment="1">
      <alignment horizontal="right" vertical="center" wrapText="1"/>
    </xf>
    <xf numFmtId="164" fontId="13" fillId="0" borderId="12" xfId="6" applyFont="1" applyFill="1" applyBorder="1" applyAlignment="1">
      <alignment horizontal="right" vertical="center" wrapText="1"/>
    </xf>
    <xf numFmtId="164" fontId="13" fillId="5" borderId="12" xfId="1" applyFont="1" applyFill="1" applyBorder="1" applyAlignment="1">
      <alignment horizontal="right" vertical="center" wrapText="1"/>
    </xf>
    <xf numFmtId="164" fontId="13" fillId="0" borderId="12" xfId="4" applyNumberFormat="1" applyFont="1" applyFill="1" applyBorder="1" applyAlignment="1">
      <alignment vertical="center" wrapText="1"/>
    </xf>
    <xf numFmtId="170" fontId="13" fillId="6" borderId="12" xfId="7" applyNumberFormat="1" applyFont="1" applyFill="1" applyBorder="1" applyAlignment="1">
      <alignment horizontal="right" vertical="center" wrapText="1"/>
    </xf>
    <xf numFmtId="172" fontId="13" fillId="0" borderId="12" xfId="6" applyNumberFormat="1" applyFont="1" applyFill="1" applyBorder="1" applyAlignment="1">
      <alignment horizontal="center" vertical="center" wrapText="1"/>
    </xf>
    <xf numFmtId="172" fontId="13" fillId="6" borderId="12" xfId="7" applyNumberFormat="1" applyFont="1" applyFill="1" applyBorder="1" applyAlignment="1">
      <alignment horizontal="right" vertical="center" wrapText="1"/>
    </xf>
    <xf numFmtId="164" fontId="13" fillId="5" borderId="12" xfId="4" applyNumberFormat="1" applyFont="1" applyFill="1" applyBorder="1" applyAlignment="1">
      <alignment horizontal="right" vertical="center" wrapText="1"/>
    </xf>
    <xf numFmtId="170" fontId="13" fillId="6" borderId="12" xfId="4" applyNumberFormat="1" applyFont="1" applyFill="1" applyBorder="1" applyAlignment="1">
      <alignment horizontal="right" vertical="center" wrapText="1"/>
    </xf>
    <xf numFmtId="169" fontId="13" fillId="5" borderId="12" xfId="4" applyNumberFormat="1" applyFont="1" applyFill="1" applyBorder="1" applyAlignment="1">
      <alignment horizontal="right" vertical="center" wrapText="1"/>
    </xf>
    <xf numFmtId="172" fontId="13" fillId="0" borderId="12" xfId="4" applyNumberFormat="1" applyFont="1" applyFill="1" applyBorder="1" applyAlignment="1">
      <alignment vertical="center" wrapText="1"/>
    </xf>
    <xf numFmtId="174" fontId="13" fillId="5" borderId="12" xfId="4" applyNumberFormat="1" applyFont="1" applyFill="1" applyBorder="1" applyAlignment="1">
      <alignment horizontal="right" vertical="center" wrapText="1"/>
    </xf>
    <xf numFmtId="170" fontId="13" fillId="0" borderId="12" xfId="4" applyNumberFormat="1" applyFont="1" applyFill="1" applyBorder="1" applyAlignment="1">
      <alignment horizontal="right" vertical="center" wrapText="1"/>
    </xf>
    <xf numFmtId="164" fontId="13" fillId="5" borderId="12" xfId="6" applyFont="1" applyFill="1" applyBorder="1" applyAlignment="1">
      <alignment horizontal="center" vertical="center" wrapText="1"/>
    </xf>
    <xf numFmtId="170" fontId="13" fillId="5" borderId="12" xfId="1" applyNumberFormat="1" applyFont="1" applyFill="1" applyBorder="1" applyAlignment="1">
      <alignment horizontal="right" vertical="center" wrapText="1"/>
    </xf>
    <xf numFmtId="164" fontId="13" fillId="5" borderId="12" xfId="4" applyNumberFormat="1" applyFont="1" applyFill="1" applyBorder="1" applyAlignment="1">
      <alignment vertical="center" wrapText="1"/>
    </xf>
    <xf numFmtId="170" fontId="13" fillId="5" borderId="12" xfId="7" applyNumberFormat="1" applyFont="1" applyFill="1" applyBorder="1" applyAlignment="1">
      <alignment horizontal="right" vertical="center" wrapText="1"/>
    </xf>
    <xf numFmtId="164" fontId="13" fillId="5" borderId="12" xfId="2" applyNumberFormat="1" applyFont="1" applyFill="1" applyBorder="1" applyAlignment="1">
      <alignment horizontal="right" vertical="center" wrapText="1"/>
    </xf>
    <xf numFmtId="172" fontId="13" fillId="6" borderId="12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30" fillId="5" borderId="0" xfId="2" applyFont="1" applyFill="1" applyAlignment="1">
      <alignment horizontal="left" vertical="center" wrapText="1"/>
    </xf>
    <xf numFmtId="172" fontId="13" fillId="5" borderId="12" xfId="4" applyNumberFormat="1" applyFont="1" applyFill="1" applyBorder="1" applyAlignment="1">
      <alignment vertical="center" wrapText="1"/>
    </xf>
    <xf numFmtId="170" fontId="13" fillId="0" borderId="12" xfId="4" applyNumberFormat="1" applyFont="1" applyBorder="1" applyAlignment="1">
      <alignment horizontal="right" vertical="center" wrapText="1"/>
    </xf>
    <xf numFmtId="164" fontId="13" fillId="0" borderId="12" xfId="4" applyNumberFormat="1" applyFont="1" applyBorder="1" applyAlignment="1">
      <alignment vertical="center" wrapText="1"/>
    </xf>
    <xf numFmtId="167" fontId="13" fillId="5" borderId="13" xfId="2" applyNumberFormat="1" applyFont="1" applyFill="1" applyBorder="1" applyAlignment="1">
      <alignment horizontal="right" vertical="center"/>
    </xf>
    <xf numFmtId="170" fontId="13" fillId="5" borderId="12" xfId="4" applyNumberFormat="1" applyFont="1" applyFill="1" applyBorder="1" applyAlignment="1">
      <alignment horizontal="right" vertical="center" wrapText="1"/>
    </xf>
    <xf numFmtId="172" fontId="18" fillId="4" borderId="12" xfId="4" applyNumberFormat="1" applyFont="1" applyFill="1" applyBorder="1" applyAlignment="1">
      <alignment horizontal="right" vertical="center" wrapText="1"/>
    </xf>
    <xf numFmtId="169" fontId="18" fillId="4" borderId="12" xfId="4" applyNumberFormat="1" applyFont="1" applyFill="1" applyBorder="1" applyAlignment="1">
      <alignment horizontal="right" vertical="center" wrapText="1"/>
    </xf>
    <xf numFmtId="167" fontId="18" fillId="4" borderId="13" xfId="2" applyNumberFormat="1" applyFont="1" applyFill="1" applyBorder="1" applyAlignment="1">
      <alignment vertical="center"/>
    </xf>
    <xf numFmtId="172" fontId="13" fillId="3" borderId="12" xfId="2" applyNumberFormat="1" applyFont="1" applyFill="1" applyBorder="1" applyAlignment="1">
      <alignment horizontal="right" vertical="center" wrapText="1"/>
    </xf>
    <xf numFmtId="169" fontId="13" fillId="3" borderId="12" xfId="2" applyNumberFormat="1" applyFont="1" applyFill="1" applyBorder="1" applyAlignment="1">
      <alignment horizontal="right" vertical="center" wrapText="1"/>
    </xf>
    <xf numFmtId="172" fontId="13" fillId="6" borderId="12" xfId="4" applyNumberFormat="1" applyFont="1" applyFill="1" applyBorder="1" applyAlignment="1">
      <alignment vertical="center" wrapText="1"/>
    </xf>
    <xf numFmtId="175" fontId="13" fillId="5" borderId="12" xfId="4" applyNumberFormat="1" applyFont="1" applyFill="1" applyBorder="1" applyAlignment="1">
      <alignment horizontal="right" vertical="center" wrapText="1"/>
    </xf>
    <xf numFmtId="172" fontId="13" fillId="5" borderId="12" xfId="7" applyNumberFormat="1" applyFont="1" applyFill="1" applyBorder="1" applyAlignment="1">
      <alignment horizontal="right" vertical="center" wrapText="1"/>
    </xf>
    <xf numFmtId="172" fontId="13" fillId="5" borderId="12" xfId="2" applyNumberFormat="1" applyFont="1" applyFill="1" applyBorder="1" applyAlignment="1">
      <alignment horizontal="right" vertical="center" wrapText="1"/>
    </xf>
    <xf numFmtId="172" fontId="13" fillId="0" borderId="12" xfId="4" applyNumberFormat="1" applyFont="1" applyFill="1" applyBorder="1" applyAlignment="1">
      <alignment horizontal="right" vertical="center" wrapText="1"/>
    </xf>
    <xf numFmtId="0" fontId="26" fillId="0" borderId="12" xfId="2" applyFont="1" applyBorder="1" applyAlignment="1">
      <alignment horizontal="center" vertical="center" wrapText="1"/>
    </xf>
    <xf numFmtId="16" fontId="27" fillId="6" borderId="12" xfId="2" applyNumberFormat="1" applyFont="1" applyFill="1" applyBorder="1" applyAlignment="1">
      <alignment horizontal="center" vertical="center" wrapText="1"/>
    </xf>
    <xf numFmtId="16" fontId="27" fillId="6" borderId="12" xfId="5" applyNumberFormat="1" applyFont="1" applyFill="1" applyBorder="1" applyAlignment="1">
      <alignment horizontal="center" vertical="center" wrapText="1"/>
    </xf>
    <xf numFmtId="0" fontId="27" fillId="6" borderId="12" xfId="5" applyFont="1" applyFill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left" vertical="center" wrapText="1"/>
    </xf>
    <xf numFmtId="172" fontId="13" fillId="0" borderId="12" xfId="6" applyNumberFormat="1" applyFont="1" applyFill="1" applyBorder="1" applyAlignment="1">
      <alignment horizontal="right" vertical="center" wrapText="1"/>
    </xf>
    <xf numFmtId="2" fontId="13" fillId="6" borderId="12" xfId="7" applyNumberFormat="1" applyFont="1" applyFill="1" applyBorder="1" applyAlignment="1">
      <alignment horizontal="right" vertical="center" wrapText="1"/>
    </xf>
    <xf numFmtId="2" fontId="13" fillId="6" borderId="12" xfId="1" applyNumberFormat="1" applyFont="1" applyFill="1" applyBorder="1" applyAlignment="1">
      <alignment horizontal="right" vertical="center" wrapText="1"/>
    </xf>
    <xf numFmtId="170" fontId="13" fillId="0" borderId="12" xfId="1" applyNumberFormat="1" applyFont="1" applyFill="1" applyBorder="1" applyAlignment="1">
      <alignment horizontal="right" vertical="center" wrapText="1"/>
    </xf>
    <xf numFmtId="16" fontId="27" fillId="0" borderId="12" xfId="2" applyNumberFormat="1" applyFont="1" applyBorder="1" applyAlignment="1">
      <alignment horizontal="center" vertical="center" wrapText="1"/>
    </xf>
    <xf numFmtId="16" fontId="27" fillId="0" borderId="12" xfId="5" applyNumberFormat="1" applyFont="1" applyBorder="1" applyAlignment="1">
      <alignment horizontal="center" vertical="center" wrapText="1"/>
    </xf>
    <xf numFmtId="0" fontId="27" fillId="0" borderId="12" xfId="5" applyFont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164" fontId="13" fillId="0" borderId="12" xfId="4" applyNumberFormat="1" applyFont="1" applyFill="1" applyBorder="1" applyAlignment="1">
      <alignment horizontal="right" vertical="center" wrapText="1"/>
    </xf>
    <xf numFmtId="164" fontId="13" fillId="0" borderId="12" xfId="1" applyFont="1" applyFill="1" applyBorder="1" applyAlignment="1">
      <alignment horizontal="right" vertical="center" wrapText="1"/>
    </xf>
    <xf numFmtId="167" fontId="18" fillId="4" borderId="12" xfId="2" applyNumberFormat="1" applyFont="1" applyFill="1" applyBorder="1" applyAlignment="1">
      <alignment vertical="center"/>
    </xf>
    <xf numFmtId="0" fontId="38" fillId="2" borderId="12" xfId="96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4" fontId="18" fillId="4" borderId="12" xfId="2" applyNumberFormat="1" applyFont="1" applyFill="1" applyBorder="1" applyAlignment="1">
      <alignment vertical="center"/>
    </xf>
    <xf numFmtId="178" fontId="18" fillId="4" borderId="12" xfId="2" applyNumberFormat="1" applyFont="1" applyFill="1" applyBorder="1" applyAlignment="1">
      <alignment vertical="center"/>
    </xf>
    <xf numFmtId="167" fontId="18" fillId="0" borderId="12" xfId="2" applyNumberFormat="1" applyFont="1" applyBorder="1" applyAlignment="1">
      <alignment vertical="center"/>
    </xf>
    <xf numFmtId="164" fontId="18" fillId="0" borderId="12" xfId="2" applyNumberFormat="1" applyFont="1" applyBorder="1" applyAlignment="1">
      <alignment vertical="center"/>
    </xf>
    <xf numFmtId="178" fontId="18" fillId="0" borderId="12" xfId="2" applyNumberFormat="1" applyFont="1" applyBorder="1" applyAlignment="1">
      <alignment vertical="center"/>
    </xf>
    <xf numFmtId="172" fontId="13" fillId="5" borderId="12" xfId="6" applyNumberFormat="1" applyFont="1" applyFill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30" fillId="0" borderId="12" xfId="2" applyFont="1" applyBorder="1" applyAlignment="1">
      <alignment horizontal="left" vertical="center" wrapText="1"/>
    </xf>
    <xf numFmtId="167" fontId="18" fillId="0" borderId="12" xfId="2" applyNumberFormat="1" applyFont="1" applyBorder="1" applyAlignment="1">
      <alignment horizontal="right" vertical="center"/>
    </xf>
    <xf numFmtId="164" fontId="18" fillId="0" borderId="12" xfId="2" applyNumberFormat="1" applyFont="1" applyBorder="1" applyAlignment="1">
      <alignment horizontal="right" vertical="center"/>
    </xf>
    <xf numFmtId="178" fontId="18" fillId="0" borderId="12" xfId="2" applyNumberFormat="1" applyFont="1" applyBorder="1" applyAlignment="1">
      <alignment horizontal="right" vertical="center"/>
    </xf>
    <xf numFmtId="167" fontId="13" fillId="0" borderId="12" xfId="2" applyNumberFormat="1" applyFont="1" applyBorder="1" applyAlignment="1">
      <alignment vertical="center"/>
    </xf>
    <xf numFmtId="164" fontId="13" fillId="0" borderId="12" xfId="2" applyNumberFormat="1" applyFont="1" applyBorder="1" applyAlignment="1">
      <alignment vertical="center"/>
    </xf>
    <xf numFmtId="178" fontId="13" fillId="0" borderId="12" xfId="2" applyNumberFormat="1" applyFont="1" applyBorder="1" applyAlignment="1">
      <alignment vertical="center"/>
    </xf>
    <xf numFmtId="0" fontId="30" fillId="0" borderId="9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left" vertical="center" wrapText="1"/>
    </xf>
    <xf numFmtId="0" fontId="30" fillId="0" borderId="12" xfId="2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179" fontId="30" fillId="0" borderId="12" xfId="0" applyNumberFormat="1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2" xfId="17" applyFont="1" applyBorder="1" applyAlignment="1">
      <alignment horizontal="left" vertical="center" wrapText="1"/>
    </xf>
    <xf numFmtId="0" fontId="30" fillId="0" borderId="12" xfId="17" applyFont="1" applyBorder="1" applyAlignment="1">
      <alignment horizontal="center" vertical="center" wrapText="1"/>
    </xf>
    <xf numFmtId="0" fontId="30" fillId="0" borderId="12" xfId="49" applyFont="1" applyBorder="1" applyAlignment="1">
      <alignment vertical="center" wrapText="1"/>
    </xf>
    <xf numFmtId="0" fontId="30" fillId="0" borderId="12" xfId="49" applyFont="1" applyBorder="1" applyAlignment="1">
      <alignment horizontal="center" vertical="center" wrapText="1"/>
    </xf>
    <xf numFmtId="0" fontId="30" fillId="0" borderId="2" xfId="49" applyFont="1" applyBorder="1" applyAlignment="1">
      <alignment vertical="center" wrapText="1"/>
    </xf>
    <xf numFmtId="0" fontId="30" fillId="0" borderId="2" xfId="49" applyFont="1" applyBorder="1" applyAlignment="1">
      <alignment horizontal="center" vertical="center"/>
    </xf>
    <xf numFmtId="0" fontId="30" fillId="0" borderId="12" xfId="49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 wrapText="1"/>
    </xf>
    <xf numFmtId="177" fontId="30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0" fillId="0" borderId="12" xfId="49" applyFont="1" applyBorder="1" applyAlignment="1">
      <alignment horizontal="center" vertical="center"/>
    </xf>
    <xf numFmtId="0" fontId="41" fillId="0" borderId="12" xfId="49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2" xfId="49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167" fontId="30" fillId="0" borderId="12" xfId="2" applyNumberFormat="1" applyFont="1" applyBorder="1" applyAlignment="1">
      <alignment horizontal="center" vertical="center" wrapText="1"/>
    </xf>
    <xf numFmtId="180" fontId="37" fillId="0" borderId="12" xfId="45" applyNumberFormat="1" applyFont="1" applyFill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center" wrapText="1"/>
    </xf>
    <xf numFmtId="172" fontId="13" fillId="0" borderId="12" xfId="2" applyNumberFormat="1" applyFont="1" applyBorder="1" applyAlignment="1">
      <alignment vertical="center"/>
    </xf>
    <xf numFmtId="167" fontId="13" fillId="0" borderId="12" xfId="2" applyNumberFormat="1" applyFont="1" applyBorder="1" applyAlignment="1">
      <alignment horizontal="right" vertical="center"/>
    </xf>
    <xf numFmtId="164" fontId="13" fillId="0" borderId="12" xfId="2" applyNumberFormat="1" applyFont="1" applyBorder="1" applyAlignment="1">
      <alignment horizontal="right" vertical="center"/>
    </xf>
    <xf numFmtId="178" fontId="13" fillId="0" borderId="12" xfId="2" applyNumberFormat="1" applyFont="1" applyBorder="1" applyAlignment="1">
      <alignment horizontal="right" vertical="center"/>
    </xf>
    <xf numFmtId="167" fontId="13" fillId="3" borderId="13" xfId="2" applyNumberFormat="1" applyFont="1" applyFill="1" applyBorder="1" applyAlignment="1">
      <alignment vertical="center"/>
    </xf>
    <xf numFmtId="172" fontId="13" fillId="0" borderId="12" xfId="1" applyNumberFormat="1" applyFont="1" applyFill="1" applyBorder="1" applyAlignment="1">
      <alignment horizontal="right" vertical="center" wrapText="1"/>
    </xf>
    <xf numFmtId="172" fontId="13" fillId="0" borderId="12" xfId="8" applyNumberFormat="1" applyFont="1" applyFill="1" applyBorder="1" applyAlignment="1">
      <alignment horizontal="right" vertical="center" wrapText="1"/>
    </xf>
    <xf numFmtId="164" fontId="13" fillId="0" borderId="12" xfId="9" applyNumberFormat="1" applyFont="1" applyFill="1" applyBorder="1" applyAlignment="1">
      <alignment horizontal="right" vertical="center" wrapText="1"/>
    </xf>
    <xf numFmtId="172" fontId="13" fillId="0" borderId="12" xfId="10" applyNumberFormat="1" applyFont="1" applyFill="1" applyBorder="1" applyAlignment="1">
      <alignment horizontal="right" vertical="center" wrapText="1"/>
    </xf>
    <xf numFmtId="164" fontId="13" fillId="0" borderId="12" xfId="12" applyNumberFormat="1" applyFont="1" applyFill="1" applyBorder="1" applyAlignment="1">
      <alignment horizontal="right" vertical="center" wrapText="1"/>
    </xf>
    <xf numFmtId="172" fontId="13" fillId="0" borderId="12" xfId="12" applyNumberFormat="1" applyFont="1" applyFill="1" applyBorder="1" applyAlignment="1">
      <alignment horizontal="right" vertical="center" wrapText="1"/>
    </xf>
    <xf numFmtId="172" fontId="39" fillId="0" borderId="12" xfId="12" applyNumberFormat="1" applyFont="1" applyFill="1" applyBorder="1" applyAlignment="1">
      <alignment horizontal="right" vertical="center" wrapText="1"/>
    </xf>
    <xf numFmtId="174" fontId="13" fillId="0" borderId="12" xfId="4" applyNumberFormat="1" applyFont="1" applyFill="1" applyBorder="1" applyAlignment="1">
      <alignment horizontal="right" vertical="center" wrapText="1"/>
    </xf>
    <xf numFmtId="172" fontId="13" fillId="0" borderId="12" xfId="13" applyNumberFormat="1" applyFont="1" applyFill="1" applyBorder="1" applyAlignment="1">
      <alignment horizontal="right" vertical="center" wrapText="1"/>
    </xf>
    <xf numFmtId="169" fontId="13" fillId="0" borderId="12" xfId="4" applyNumberFormat="1" applyFont="1" applyFill="1" applyBorder="1" applyAlignment="1">
      <alignment horizontal="right" vertical="center" wrapText="1"/>
    </xf>
    <xf numFmtId="175" fontId="13" fillId="0" borderId="12" xfId="4" applyNumberFormat="1" applyFont="1" applyFill="1" applyBorder="1" applyAlignment="1">
      <alignment horizontal="right" vertical="center" wrapText="1"/>
    </xf>
    <xf numFmtId="169" fontId="13" fillId="0" borderId="12" xfId="1" applyNumberFormat="1" applyFont="1" applyFill="1" applyBorder="1" applyAlignment="1">
      <alignment horizontal="right" vertical="center" wrapText="1"/>
    </xf>
    <xf numFmtId="172" fontId="13" fillId="0" borderId="12" xfId="16" applyNumberFormat="1" applyFont="1" applyFill="1" applyBorder="1" applyAlignment="1">
      <alignment horizontal="right" vertical="center" wrapText="1"/>
    </xf>
    <xf numFmtId="164" fontId="13" fillId="0" borderId="12" xfId="2" applyNumberFormat="1" applyFont="1" applyFill="1" applyBorder="1" applyAlignment="1">
      <alignment horizontal="right" vertical="center" wrapText="1"/>
    </xf>
    <xf numFmtId="172" fontId="13" fillId="0" borderId="12" xfId="7" applyNumberFormat="1" applyFont="1" applyFill="1" applyBorder="1" applyAlignment="1">
      <alignment horizontal="righ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center" vertical="center" wrapText="1"/>
    </xf>
    <xf numFmtId="178" fontId="13" fillId="0" borderId="12" xfId="2" applyNumberFormat="1" applyFont="1" applyFill="1" applyBorder="1" applyAlignment="1">
      <alignment vertical="center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vertical="center" wrapText="1"/>
    </xf>
    <xf numFmtId="0" fontId="29" fillId="8" borderId="0" xfId="0" applyFont="1" applyFill="1" applyAlignment="1">
      <alignment horizontal="left" vertical="center" wrapText="1"/>
    </xf>
    <xf numFmtId="0" fontId="30" fillId="8" borderId="6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12" xfId="49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2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vertical="center" wrapText="1"/>
    </xf>
    <xf numFmtId="178" fontId="30" fillId="0" borderId="1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2" xfId="2" applyFont="1" applyBorder="1" applyAlignment="1">
      <alignment horizontal="left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167" fontId="18" fillId="4" borderId="2" xfId="2" applyNumberFormat="1" applyFont="1" applyFill="1" applyBorder="1" applyAlignment="1">
      <alignment vertical="center"/>
    </xf>
    <xf numFmtId="167" fontId="13" fillId="3" borderId="7" xfId="2" applyNumberFormat="1" applyFont="1" applyFill="1" applyBorder="1" applyAlignment="1">
      <alignment vertical="center"/>
    </xf>
    <xf numFmtId="172" fontId="13" fillId="3" borderId="6" xfId="2" applyNumberFormat="1" applyFont="1" applyFill="1" applyBorder="1" applyAlignment="1">
      <alignment horizontal="right" vertical="center" wrapText="1"/>
    </xf>
    <xf numFmtId="167" fontId="13" fillId="3" borderId="10" xfId="2" applyNumberFormat="1" applyFont="1" applyFill="1" applyBorder="1" applyAlignment="1">
      <alignment vertical="center"/>
    </xf>
    <xf numFmtId="167" fontId="13" fillId="0" borderId="6" xfId="2" applyNumberFormat="1" applyFont="1" applyBorder="1" applyAlignment="1">
      <alignment vertical="center"/>
    </xf>
    <xf numFmtId="172" fontId="13" fillId="5" borderId="6" xfId="4" applyNumberFormat="1" applyFont="1" applyFill="1" applyBorder="1" applyAlignment="1">
      <alignment vertical="center" wrapText="1"/>
    </xf>
    <xf numFmtId="172" fontId="13" fillId="5" borderId="6" xfId="6" applyNumberFormat="1" applyFont="1" applyFill="1" applyBorder="1" applyAlignment="1">
      <alignment vertical="center" wrapText="1"/>
    </xf>
    <xf numFmtId="178" fontId="18" fillId="0" borderId="6" xfId="2" applyNumberFormat="1" applyFont="1" applyBorder="1" applyAlignment="1">
      <alignment vertical="center"/>
    </xf>
    <xf numFmtId="167" fontId="13" fillId="0" borderId="9" xfId="2" applyNumberFormat="1" applyFont="1" applyBorder="1" applyAlignment="1">
      <alignment vertical="center"/>
    </xf>
    <xf numFmtId="167" fontId="13" fillId="0" borderId="6" xfId="2" applyNumberFormat="1" applyFont="1" applyBorder="1" applyAlignment="1">
      <alignment horizontal="right" vertical="center"/>
    </xf>
    <xf numFmtId="164" fontId="18" fillId="0" borderId="6" xfId="2" applyNumberFormat="1" applyFont="1" applyBorder="1" applyAlignment="1">
      <alignment vertical="center"/>
    </xf>
    <xf numFmtId="178" fontId="18" fillId="0" borderId="9" xfId="2" applyNumberFormat="1" applyFont="1" applyBorder="1" applyAlignment="1">
      <alignment vertical="center"/>
    </xf>
    <xf numFmtId="170" fontId="13" fillId="5" borderId="6" xfId="1" applyNumberFormat="1" applyFont="1" applyFill="1" applyBorder="1" applyAlignment="1">
      <alignment horizontal="right" vertical="center" wrapText="1"/>
    </xf>
    <xf numFmtId="164" fontId="13" fillId="0" borderId="6" xfId="6" applyFont="1" applyFill="1" applyBorder="1" applyAlignment="1">
      <alignment horizontal="center" vertical="center" wrapText="1"/>
    </xf>
    <xf numFmtId="164" fontId="13" fillId="0" borderId="6" xfId="4" applyNumberFormat="1" applyFont="1" applyFill="1" applyBorder="1" applyAlignment="1">
      <alignment vertical="center" wrapText="1"/>
    </xf>
    <xf numFmtId="164" fontId="13" fillId="0" borderId="9" xfId="4" applyNumberFormat="1" applyFont="1" applyFill="1" applyBorder="1" applyAlignment="1">
      <alignment vertical="center" wrapText="1"/>
    </xf>
    <xf numFmtId="167" fontId="18" fillId="0" borderId="9" xfId="2" applyNumberFormat="1" applyFont="1" applyBorder="1" applyAlignment="1">
      <alignment vertical="center"/>
    </xf>
    <xf numFmtId="167" fontId="18" fillId="0" borderId="6" xfId="2" applyNumberFormat="1" applyFont="1" applyBorder="1" applyAlignment="1">
      <alignment vertical="center"/>
    </xf>
    <xf numFmtId="178" fontId="13" fillId="0" borderId="6" xfId="2" applyNumberFormat="1" applyFont="1" applyBorder="1" applyAlignment="1">
      <alignment horizontal="right" vertical="center"/>
    </xf>
    <xf numFmtId="178" fontId="18" fillId="0" borderId="6" xfId="2" applyNumberFormat="1" applyFont="1" applyBorder="1" applyAlignment="1">
      <alignment horizontal="right" vertical="center"/>
    </xf>
    <xf numFmtId="178" fontId="18" fillId="0" borderId="9" xfId="2" applyNumberFormat="1" applyFont="1" applyBorder="1" applyAlignment="1">
      <alignment horizontal="right" vertical="center"/>
    </xf>
    <xf numFmtId="170" fontId="13" fillId="5" borderId="6" xfId="4" applyNumberFormat="1" applyFont="1" applyFill="1" applyBorder="1" applyAlignment="1">
      <alignment horizontal="right" vertical="center" wrapText="1"/>
    </xf>
    <xf numFmtId="164" fontId="13" fillId="0" borderId="9" xfId="6" applyFont="1" applyFill="1" applyBorder="1" applyAlignment="1">
      <alignment horizontal="center" vertical="center" wrapText="1"/>
    </xf>
    <xf numFmtId="172" fontId="18" fillId="7" borderId="2" xfId="4" applyNumberFormat="1" applyFont="1" applyFill="1" applyBorder="1" applyAlignment="1">
      <alignment horizontal="right" vertical="center" wrapText="1"/>
    </xf>
    <xf numFmtId="0" fontId="16" fillId="2" borderId="12" xfId="3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176" fontId="36" fillId="0" borderId="12" xfId="45" applyNumberFormat="1" applyFont="1" applyFill="1" applyBorder="1" applyAlignment="1">
      <alignment horizontal="center" vertical="center" wrapText="1"/>
    </xf>
    <xf numFmtId="0" fontId="12" fillId="0" borderId="0" xfId="0" applyNumberFormat="1" applyFont="1"/>
    <xf numFmtId="172" fontId="13" fillId="0" borderId="12" xfId="6" applyNumberFormat="1" applyFont="1" applyFill="1" applyBorder="1" applyAlignment="1">
      <alignment horizontal="left" vertical="center" wrapText="1"/>
    </xf>
    <xf numFmtId="0" fontId="13" fillId="0" borderId="12" xfId="4" applyNumberFormat="1" applyFont="1" applyFill="1" applyBorder="1" applyAlignment="1">
      <alignment horizontal="right" vertical="center" wrapText="1"/>
    </xf>
    <xf numFmtId="0" fontId="30" fillId="9" borderId="12" xfId="0" applyFont="1" applyFill="1" applyBorder="1" applyAlignment="1">
      <alignment vertical="center" wrapText="1"/>
    </xf>
    <xf numFmtId="0" fontId="42" fillId="0" borderId="12" xfId="0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172" fontId="13" fillId="6" borderId="12" xfId="1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2" fontId="30" fillId="0" borderId="12" xfId="0" applyNumberFormat="1" applyFont="1" applyFill="1" applyBorder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left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9" xfId="2" applyFont="1" applyFill="1" applyBorder="1" applyAlignment="1">
      <alignment horizontal="center" vertical="center" wrapText="1"/>
    </xf>
    <xf numFmtId="0" fontId="30" fillId="0" borderId="12" xfId="2" applyFont="1" applyFill="1" applyBorder="1" applyAlignment="1">
      <alignment horizontal="left" vertical="center" wrapText="1"/>
    </xf>
    <xf numFmtId="0" fontId="30" fillId="0" borderId="9" xfId="2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30" fillId="0" borderId="12" xfId="17" applyFont="1" applyFill="1" applyBorder="1" applyAlignment="1">
      <alignment horizontal="center" vertical="center" wrapText="1"/>
    </xf>
    <xf numFmtId="0" fontId="30" fillId="0" borderId="2" xfId="49" applyFont="1" applyFill="1" applyBorder="1" applyAlignment="1">
      <alignment horizontal="center" vertical="center" wrapText="1"/>
    </xf>
    <xf numFmtId="0" fontId="30" fillId="0" borderId="12" xfId="49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0" fillId="0" borderId="12" xfId="100" applyFont="1" applyFill="1" applyBorder="1" applyAlignment="1">
      <alignment horizontal="center" vertical="center" wrapText="1"/>
    </xf>
    <xf numFmtId="0" fontId="30" fillId="0" borderId="12" xfId="10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12" xfId="2" applyFont="1" applyFill="1" applyBorder="1" applyAlignment="1">
      <alignment horizontal="center" vertical="center" wrapText="1"/>
    </xf>
    <xf numFmtId="172" fontId="13" fillId="0" borderId="12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9" xfId="1" applyFont="1" applyFill="1" applyBorder="1" applyAlignment="1">
      <alignment horizontal="center" vertical="center" wrapText="1"/>
    </xf>
    <xf numFmtId="165" fontId="13" fillId="2" borderId="2" xfId="2" applyNumberFormat="1" applyFont="1" applyFill="1" applyBorder="1" applyAlignment="1">
      <alignment horizontal="center" vertical="center" wrapText="1"/>
    </xf>
    <xf numFmtId="165" fontId="13" fillId="2" borderId="9" xfId="2" applyNumberFormat="1" applyFont="1" applyFill="1" applyBorder="1" applyAlignment="1">
      <alignment horizontal="center" vertical="center" wrapText="1"/>
    </xf>
    <xf numFmtId="0" fontId="38" fillId="2" borderId="2" xfId="96" applyFont="1" applyFill="1" applyBorder="1" applyAlignment="1">
      <alignment horizontal="center" vertical="center" wrapText="1"/>
    </xf>
    <xf numFmtId="0" fontId="38" fillId="2" borderId="9" xfId="96" applyFont="1" applyFill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73" fontId="13" fillId="5" borderId="2" xfId="3" applyNumberFormat="1" applyFont="1" applyFill="1" applyBorder="1" applyAlignment="1">
      <alignment horizontal="center" vertical="center" wrapText="1"/>
    </xf>
    <xf numFmtId="173" fontId="13" fillId="5" borderId="6" xfId="3" applyNumberFormat="1" applyFont="1" applyFill="1" applyBorder="1" applyAlignment="1">
      <alignment horizontal="center" vertical="center" wrapText="1"/>
    </xf>
    <xf numFmtId="173" fontId="13" fillId="5" borderId="9" xfId="3" applyNumberFormat="1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3" fillId="5" borderId="6" xfId="5" applyFont="1" applyFill="1" applyBorder="1" applyAlignment="1">
      <alignment horizontal="center" vertical="center" wrapText="1"/>
    </xf>
    <xf numFmtId="0" fontId="13" fillId="5" borderId="9" xfId="5" applyFont="1" applyFill="1" applyBorder="1" applyAlignment="1">
      <alignment horizontal="center" vertical="center" wrapText="1"/>
    </xf>
    <xf numFmtId="168" fontId="13" fillId="0" borderId="2" xfId="3" applyNumberFormat="1" applyFont="1" applyBorder="1" applyAlignment="1">
      <alignment horizontal="center" vertical="center" wrapText="1"/>
    </xf>
    <xf numFmtId="168" fontId="13" fillId="0" borderId="6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0" fontId="13" fillId="0" borderId="2" xfId="14" applyFont="1" applyBorder="1" applyAlignment="1">
      <alignment horizontal="center" vertical="center" wrapText="1"/>
    </xf>
    <xf numFmtId="0" fontId="13" fillId="0" borderId="6" xfId="14" applyFont="1" applyBorder="1" applyAlignment="1">
      <alignment horizontal="center" vertical="center" wrapText="1"/>
    </xf>
    <xf numFmtId="0" fontId="13" fillId="0" borderId="9" xfId="14" applyFont="1" applyBorder="1" applyAlignment="1">
      <alignment horizontal="center" vertical="center" wrapText="1"/>
    </xf>
    <xf numFmtId="173" fontId="13" fillId="0" borderId="2" xfId="3" applyNumberFormat="1" applyFont="1" applyBorder="1" applyAlignment="1">
      <alignment horizontal="center" vertical="center" wrapText="1"/>
    </xf>
    <xf numFmtId="173" fontId="13" fillId="0" borderId="6" xfId="3" applyNumberFormat="1" applyFont="1" applyBorder="1" applyAlignment="1">
      <alignment horizontal="center" vertical="center" wrapText="1"/>
    </xf>
    <xf numFmtId="173" fontId="13" fillId="0" borderId="9" xfId="3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0" fontId="30" fillId="0" borderId="6" xfId="2" applyFont="1" applyFill="1" applyBorder="1" applyAlignment="1">
      <alignment horizontal="center" vertical="center" wrapText="1"/>
    </xf>
    <xf numFmtId="0" fontId="30" fillId="0" borderId="9" xfId="2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12" xfId="2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0" fillId="0" borderId="12" xfId="2" applyFont="1" applyBorder="1" applyAlignment="1">
      <alignment horizontal="left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30" fillId="0" borderId="2" xfId="2" applyFont="1" applyBorder="1" applyAlignment="1">
      <alignment horizontal="left" vertical="center" wrapText="1"/>
    </xf>
    <xf numFmtId="0" fontId="30" fillId="0" borderId="6" xfId="2" applyFont="1" applyBorder="1" applyAlignment="1">
      <alignment horizontal="left" vertical="center" wrapText="1"/>
    </xf>
    <xf numFmtId="0" fontId="30" fillId="0" borderId="9" xfId="2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172" fontId="44" fillId="0" borderId="2" xfId="0" applyNumberFormat="1" applyFont="1" applyBorder="1" applyAlignment="1">
      <alignment horizontal="center" vertical="center"/>
    </xf>
    <xf numFmtId="172" fontId="44" fillId="0" borderId="6" xfId="0" applyNumberFormat="1" applyFont="1" applyBorder="1" applyAlignment="1">
      <alignment horizontal="center" vertical="center"/>
    </xf>
    <xf numFmtId="172" fontId="44" fillId="0" borderId="9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0" fillId="0" borderId="12" xfId="2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center" vertical="center" wrapText="1"/>
    </xf>
  </cellXfs>
  <cellStyles count="117">
    <cellStyle name="Обычный" xfId="0" builtinId="0"/>
    <cellStyle name="Обычный 2" xfId="18" xr:uid="{28E97036-4CE4-4FA3-A240-EB0780B6508D}"/>
    <cellStyle name="Обычный 2 2" xfId="19" xr:uid="{EC951504-6BED-45C1-9C4B-0D8571F96235}"/>
    <cellStyle name="Обычный 2 2 10" xfId="96" xr:uid="{CAB9AF9D-7836-438A-B031-ECD96FB74CA6}"/>
    <cellStyle name="Обычный 2 2 11" xfId="104" xr:uid="{4CF2FB13-854C-47EA-B844-8E7049332478}"/>
    <cellStyle name="Обычный 2 2 11 3 2 8" xfId="11" xr:uid="{00000000-0005-0000-0000-000001000000}"/>
    <cellStyle name="Обычный 2 2 12 2 2 10 2 2 2" xfId="15" xr:uid="{00000000-0005-0000-0000-000002000000}"/>
    <cellStyle name="Обычный 2 2 14" xfId="20" xr:uid="{24438F03-21DD-4757-BF6D-A4900FAEE5DA}"/>
    <cellStyle name="Обычный 2 2 14 10 2" xfId="12" xr:uid="{00000000-0005-0000-0000-000003000000}"/>
    <cellStyle name="Обычный 2 2 14 2" xfId="49" xr:uid="{CE28163C-98C5-418A-BEB1-51B328997D9E}"/>
    <cellStyle name="Обычный 2 2 14 2 2" xfId="116" xr:uid="{3DBEFF94-0604-4DCF-B648-AAA15037A144}"/>
    <cellStyle name="Обычный 2 2 14 2 3" xfId="108" xr:uid="{C3266199-7C00-4B81-8787-8F9FE511A4C7}"/>
    <cellStyle name="Обычный 2 2 14 2 9 2" xfId="2" xr:uid="{00000000-0005-0000-0000-000004000000}"/>
    <cellStyle name="Обычный 2 2 14 2 9 2 2" xfId="98" xr:uid="{269CCB5C-9B99-4D83-920B-0D7D88C84BCA}"/>
    <cellStyle name="Обычный 2 2 14 2 9 2 3" xfId="101" xr:uid="{408343A2-0CC0-47C0-8C2C-B877D885144D}"/>
    <cellStyle name="Обычный 2 2 14 3" xfId="37" xr:uid="{65906AF1-8CAC-47EA-AE07-6C1596E20CBF}"/>
    <cellStyle name="Обычный 2 2 14 3 2" xfId="110" xr:uid="{0C90AAAE-1DA1-4BF7-9BB6-B326ADCAF755}"/>
    <cellStyle name="Обычный 2 2 14 4" xfId="97" xr:uid="{EA8D84C1-BFEC-41E4-B208-DEC22FBC34A9}"/>
    <cellStyle name="Обычный 2 2 14 5" xfId="105" xr:uid="{D01A7A60-D0FC-426E-B120-27C63F1F792A}"/>
    <cellStyle name="Обычный 2 2 2" xfId="48" xr:uid="{D136782C-91F8-4FA0-B640-E248A72DE200}"/>
    <cellStyle name="Обычный 2 2 2 2" xfId="55" xr:uid="{0F1796CF-7FB2-44B2-A580-0139B2144B0A}"/>
    <cellStyle name="Обычный 2 2 2 2 2" xfId="70" xr:uid="{A9409D61-F51E-4D14-A09C-3718BD34A18F}"/>
    <cellStyle name="Обычный 2 2 2 2 3" xfId="115" xr:uid="{C6408027-2BB9-49EF-9D55-E44C6DAF81E1}"/>
    <cellStyle name="Обычный 2 2 2 3" xfId="71" xr:uid="{811B660E-408E-4480-A025-B93B686EF3BF}"/>
    <cellStyle name="Обычный 2 2 2 4" xfId="107" xr:uid="{E75DAA15-0BA0-41E9-B79C-86FBC1E3141F}"/>
    <cellStyle name="Обычный 2 2 3" xfId="36" xr:uid="{3931DF8D-3BFD-48DF-BEF4-D732B97C18A1}"/>
    <cellStyle name="Обычный 2 2 3 2" xfId="54" xr:uid="{B2D08B11-DA08-4108-8A5A-36AF1035DADF}"/>
    <cellStyle name="Обычный 2 2 3 2 2" xfId="72" xr:uid="{2DEC6953-4CD2-47AE-BE32-ED2D6ACC48D0}"/>
    <cellStyle name="Обычный 2 2 3 3" xfId="73" xr:uid="{85EF861F-19CA-42F7-97B0-6779275615AE}"/>
    <cellStyle name="Обычный 2 2 3 4" xfId="109" xr:uid="{AC574DD8-5E9A-48E4-8A43-3C7C2E0D3346}"/>
    <cellStyle name="Обычный 2 2 4" xfId="53" xr:uid="{3E123A34-94F4-42C1-B57E-A6C72F3983D8}"/>
    <cellStyle name="Обычный 2 2 4 2" xfId="52" xr:uid="{F3571E8A-DF5B-47C7-B351-95A1075F2F55}"/>
    <cellStyle name="Обычный 2 2 4 2 2" xfId="74" xr:uid="{7E9854DF-076C-42BF-93B9-095F6FD6399E}"/>
    <cellStyle name="Обычный 2 2 4 3" xfId="75" xr:uid="{B1D0596C-4261-4A18-A57D-E9EC249AB6EE}"/>
    <cellStyle name="Обычный 2 2 5" xfId="51" xr:uid="{6C3E25CE-541D-442B-980F-468631E7E17B}"/>
    <cellStyle name="Обычный 2 2 5 2" xfId="76" xr:uid="{BE62E9CA-E62B-4290-8BD6-6DFE0A1DB300}"/>
    <cellStyle name="Обычный 2 2 6" xfId="50" xr:uid="{F7316480-D60D-4253-B265-269225CAC065}"/>
    <cellStyle name="Обычный 2 2 6 2" xfId="77" xr:uid="{B63049AC-668B-4385-96E2-0D888D6D8755}"/>
    <cellStyle name="Обычный 2 2 6 8 2 3" xfId="14" xr:uid="{00000000-0005-0000-0000-000005000000}"/>
    <cellStyle name="Обычный 2 2 7" xfId="62" xr:uid="{1D1C657F-838F-4269-BE5D-508FD8AC9C50}"/>
    <cellStyle name="Обычный 2 2 7 2" xfId="63" xr:uid="{D7BF4B77-B47F-490F-8432-10B82237701D}"/>
    <cellStyle name="Обычный 2 2 7 2 2" xfId="64" xr:uid="{16C551E0-ACDA-47F6-AF0D-7427E62A3211}"/>
    <cellStyle name="Обычный 2 2 7 2 2 2" xfId="65" xr:uid="{5FB1B84F-4FD8-461C-BAD2-291E40BBA42E}"/>
    <cellStyle name="Обычный 2 2 7 2 2 2 2" xfId="78" xr:uid="{8E071BC1-2683-4D04-96EE-308EEA8E86D9}"/>
    <cellStyle name="Обычный 2 2 7 2 2 2 5 3" xfId="10" xr:uid="{00000000-0005-0000-0000-000006000000}"/>
    <cellStyle name="Обычный 2 2 7 2 2 3" xfId="66" xr:uid="{B7597C5F-E86B-4CC9-A80D-4617D344EBE1}"/>
    <cellStyle name="Обычный 2 2 7 2 2 3 2" xfId="67" xr:uid="{950D0070-FC5E-45BA-B8E5-7FA17A42AE64}"/>
    <cellStyle name="Обычный 2 2 7 2 2 3 2 2" xfId="68" xr:uid="{E863ED0E-1D8A-4E8D-91FC-0C681916979A}"/>
    <cellStyle name="Обычный 2 2 7 2 2 3 2 2 2" xfId="79" xr:uid="{B5AB9F19-3FEE-4B69-A25A-30F8A4F76259}"/>
    <cellStyle name="Обычный 2 2 7 2 2 3 2 2 3" xfId="69" xr:uid="{EC0FD043-10FB-40E2-AEFB-31C02E83A924}"/>
    <cellStyle name="Обычный 2 2 7 2 2 3 2 2 3 10 2 2" xfId="13" xr:uid="{00000000-0005-0000-0000-000007000000}"/>
    <cellStyle name="Обычный 2 2 7 2 2 3 2 2 3 2" xfId="94" xr:uid="{81C66E85-50FA-4379-AC7F-37C30D84570E}"/>
    <cellStyle name="Обычный 2 2 7 2 2 3 2 3" xfId="80" xr:uid="{72DB4384-6580-4553-A9A5-F89089F65BAB}"/>
    <cellStyle name="Обычный 2 2 7 2 2 3 3" xfId="81" xr:uid="{30574397-6EE4-426B-8BF0-5D4022327A7B}"/>
    <cellStyle name="Обычный 2 2 7 2 2 4" xfId="82" xr:uid="{EB862592-6A74-497E-B542-7A8A9AC1913D}"/>
    <cellStyle name="Обычный 2 2 7 2 2 6 3" xfId="9" xr:uid="{00000000-0005-0000-0000-000008000000}"/>
    <cellStyle name="Обычный 2 2 7 2 3" xfId="83" xr:uid="{622BEEEE-0C06-4B2F-ABDB-184E517F2743}"/>
    <cellStyle name="Обычный 2 2 7 3" xfId="84" xr:uid="{ACE2CB6D-E289-415A-B8FF-1CB677154AC1}"/>
    <cellStyle name="Обычный 2 2 7 7 2 3" xfId="5" xr:uid="{00000000-0005-0000-0000-000009000000}"/>
    <cellStyle name="Обычный 2 2 8" xfId="85" xr:uid="{C87AC256-C9DA-4FEB-90C9-85FBE408BC1D}"/>
    <cellStyle name="Обычный 2 2 9" xfId="93" xr:uid="{8977E41E-50E0-44AC-9AC8-5D8B287501DA}"/>
    <cellStyle name="Обычный 2 2_30-ра" xfId="3" xr:uid="{00000000-0005-0000-0000-00000A000000}"/>
    <cellStyle name="Обычный 2 3" xfId="35" xr:uid="{29E9355D-8A27-4A67-8430-0C16E41004EB}"/>
    <cellStyle name="Обычный 2 3 2" xfId="95" xr:uid="{34101158-9B32-4AAC-9C05-C151E1852543}"/>
    <cellStyle name="Обычный 3" xfId="21" xr:uid="{400240EA-519B-42FC-9CD1-C994A4238EB7}"/>
    <cellStyle name="Обычный 4" xfId="22" xr:uid="{7240A61E-8780-452B-8FD1-C44E72BEEA3E}"/>
    <cellStyle name="Обычный 4 2" xfId="38" xr:uid="{A4C55848-ECBA-4F27-B939-35FC4D351D04}"/>
    <cellStyle name="Обычный 4 2 2" xfId="56" xr:uid="{878716D3-0753-4D3A-988C-AFC52C84E35D}"/>
    <cellStyle name="Обычный 4 2 2 2" xfId="86" xr:uid="{063D30F4-CEF8-48E6-A68A-B775D7B919E7}"/>
    <cellStyle name="Обычный 4 2 3" xfId="87" xr:uid="{73E691E4-974E-4118-BBF2-CB0F54BE8914}"/>
    <cellStyle name="Обычный 4 2 4" xfId="111" xr:uid="{270B16AE-6992-4D57-B124-5319FFDA9531}"/>
    <cellStyle name="Обычный 4 3" xfId="57" xr:uid="{AA6C4C3A-AD6E-4DB8-9E06-3DFC3FF500BF}"/>
    <cellStyle name="Обычный 4 3 2" xfId="58" xr:uid="{B84EF707-B19C-478C-BA1B-B67BC419CFC8}"/>
    <cellStyle name="Обычный 4 3 2 2" xfId="88" xr:uid="{B7E71D57-5279-41FA-983A-4FC93CAB446C}"/>
    <cellStyle name="Обычный 4 3 3" xfId="89" xr:uid="{B4EC90AF-DE65-40B6-AB1F-0470BE450099}"/>
    <cellStyle name="Обычный 4 4" xfId="59" xr:uid="{7EE8B56E-85A4-485D-8120-AC2E4B8FA849}"/>
    <cellStyle name="Обычный 4 4 2" xfId="90" xr:uid="{DC82EA6E-6E5C-4D98-B278-031A5C60289F}"/>
    <cellStyle name="Обычный 4 5" xfId="60" xr:uid="{114D59C4-7CC4-4A06-BAF3-A7B741DF292A}"/>
    <cellStyle name="Обычный 4 5 2" xfId="91" xr:uid="{D8A09504-2C8D-46CF-BF83-ABDAE988D93D}"/>
    <cellStyle name="Обычный 4 6" xfId="92" xr:uid="{946771C0-4201-4D38-848C-0DBE3FD3FFFA}"/>
    <cellStyle name="Обычный 4 7" xfId="99" xr:uid="{1E0D0CE4-0C71-4E64-9D54-46FF0D55B9B9}"/>
    <cellStyle name="Обычный 4 8" xfId="106" xr:uid="{1A8C115C-B350-421D-A76C-1C3744D5C951}"/>
    <cellStyle name="Обычный 5" xfId="17" xr:uid="{6447E49E-DBE8-4474-AF0D-91AB671817B1}"/>
    <cellStyle name="Обычный 5 2" xfId="102" xr:uid="{C38AD66E-C481-4A9C-8F30-ED425208C837}"/>
    <cellStyle name="Обычный 6" xfId="34" xr:uid="{A6C3A228-9C68-4A46-93A5-D52FF9D4A32D}"/>
    <cellStyle name="Обычный 7" xfId="100" xr:uid="{C1A41787-D4A4-47F7-81FB-3A7811B5F57A}"/>
    <cellStyle name="Процентный 2" xfId="23" xr:uid="{AAD29143-B7FE-46F3-9DD4-1BA67EA5A31C}"/>
    <cellStyle name="Процентный 2 2" xfId="24" xr:uid="{C00657C7-2C00-49EC-9288-229BD145E8B8}"/>
    <cellStyle name="Процентный 2 2 2" xfId="40" xr:uid="{AD273E8E-E8F2-4C61-AA06-5CBE6197A80D}"/>
    <cellStyle name="Процентный 2 3" xfId="39" xr:uid="{30393B2A-12E5-4C5D-B8B1-ECCF5EA2FAA7}"/>
    <cellStyle name="Процентный 3" xfId="25" xr:uid="{F019DED3-6A7D-4F6B-A93A-C351F3AF3EC9}"/>
    <cellStyle name="Процентный 3 2" xfId="41" xr:uid="{CD592D6E-053A-4205-8593-A500C756265C}"/>
    <cellStyle name="Процентный 4" xfId="26" xr:uid="{8860694C-AB02-4587-B5F1-A76D40A89DE3}"/>
    <cellStyle name="Процентный 4 2" xfId="42" xr:uid="{F65F6286-6F07-486A-96A3-E0B72AAC27A7}"/>
    <cellStyle name="Финансовый" xfId="1" builtinId="3"/>
    <cellStyle name="Финансовый 2" xfId="27" xr:uid="{D453EB8D-CB02-4E04-B17E-3122679F160B}"/>
    <cellStyle name="Финансовый 2 2" xfId="28" xr:uid="{ED042C76-CC40-4F52-9ADC-5AED987F05C3}"/>
    <cellStyle name="Финансовый 2 2 2" xfId="4" xr:uid="{00000000-0005-0000-0000-00000C000000}"/>
    <cellStyle name="Финансовый 2 2 2 2" xfId="29" xr:uid="{FC5D94AE-7F8C-4450-9707-248EC52F7F9E}"/>
    <cellStyle name="Финансовый 2 3" xfId="7" xr:uid="{00000000-0005-0000-0000-00000D000000}"/>
    <cellStyle name="Финансовый 2 3 2" xfId="112" xr:uid="{BCDD5142-4992-4154-9BA6-43F23F8B097A}"/>
    <cellStyle name="Финансовый 2 3 3" xfId="6" xr:uid="{00000000-0005-0000-0000-00000E000000}"/>
    <cellStyle name="Финансовый 2 4" xfId="43" xr:uid="{9B4BF6D0-03CC-41F3-AD3E-C423E5189223}"/>
    <cellStyle name="Финансовый 2 5" xfId="8" xr:uid="{00000000-0005-0000-0000-00000F000000}"/>
    <cellStyle name="Финансовый 3" xfId="30" xr:uid="{8F8247B6-CBCF-40D8-AF6F-B557C31DCC76}"/>
    <cellStyle name="Финансовый 3 2" xfId="31" xr:uid="{C94EC34D-EF58-406D-8A61-69653397FDAF}"/>
    <cellStyle name="Финансовый 3 2 2" xfId="45" xr:uid="{A59B0D70-8DE0-4E90-968E-1A31087A237C}"/>
    <cellStyle name="Финансовый 3 2 2 2" xfId="103" xr:uid="{3FAB9F64-8D60-4714-932F-0E4077DC604A}"/>
    <cellStyle name="Финансовый 3 2 2 3" xfId="114" xr:uid="{9953D4D4-6F92-43A8-8739-306E2B859B32}"/>
    <cellStyle name="Финансовый 3 3" xfId="44" xr:uid="{FB984029-C83D-445E-8627-0F00E7589D52}"/>
    <cellStyle name="Финансовый 3 3 2" xfId="113" xr:uid="{FB2C62A8-C2D5-45E0-97F5-2D19B939F36B}"/>
    <cellStyle name="Финансовый 3 5" xfId="16" xr:uid="{00000000-0005-0000-0000-000010000000}"/>
    <cellStyle name="Финансовый 4" xfId="32" xr:uid="{6E0F9A68-1188-4BC6-B61A-7CC45B3B4B39}"/>
    <cellStyle name="Финансовый 4 2" xfId="46" xr:uid="{11C6FF6E-AFAF-47CF-8CBC-D745C6405166}"/>
    <cellStyle name="Финансовый 5" xfId="33" xr:uid="{34658365-5B93-4AF5-B8DE-90CE83F18638}"/>
    <cellStyle name="Финансовый 5 2" xfId="47" xr:uid="{98A09EB0-62DB-4561-AF64-D9A4663D5940}"/>
    <cellStyle name="Финансовый 6" xfId="61" xr:uid="{9740BF21-77C0-4920-8FFD-3414AE970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Microsoft/Excel/&#1054;&#1090;&#1095;&#1077;&#1090;%20&#1087;&#1086;%20&#1052;&#1055;%2003%20-%202%20&#1082;&#1074;&#1072;&#1088;&#1090;&#1072;&#1083;%202022%20(&#1089;%20&#1087;&#1086;&#1082;&#1072;&#1079;&#1072;&#1090;&#1077;&#1083;&#1103;&#1084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 3 (6 меясцев 2022)"/>
      <sheetName val="сводн.мес._73"/>
      <sheetName val="по уч-ям"/>
      <sheetName val="Лист1"/>
      <sheetName val="Лист2"/>
      <sheetName val="Лист3"/>
    </sheetNames>
    <sheetDataSet>
      <sheetData sheetId="0"/>
      <sheetData sheetId="1"/>
      <sheetData sheetId="2">
        <row r="50">
          <cell r="AB50">
            <v>2400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3"/>
  <sheetViews>
    <sheetView view="pageBreakPreview" zoomScale="20" zoomScaleNormal="20" zoomScaleSheetLayoutView="20" workbookViewId="0">
      <pane xSplit="5" ySplit="6" topLeftCell="F166" activePane="bottomRight" state="frozen"/>
      <selection pane="topRight" activeCell="D1" sqref="D1"/>
      <selection pane="bottomLeft" activeCell="A7" sqref="A7"/>
      <selection pane="bottomRight" activeCell="K46" sqref="K46"/>
    </sheetView>
  </sheetViews>
  <sheetFormatPr defaultRowHeight="70.5" x14ac:dyDescent="1.05"/>
  <cols>
    <col min="1" max="2" width="18.7109375" style="1" customWidth="1"/>
    <col min="3" max="3" width="82.42578125" style="2" customWidth="1"/>
    <col min="4" max="4" width="69.28515625" style="2" customWidth="1"/>
    <col min="5" max="5" width="26" style="3" customWidth="1"/>
    <col min="6" max="6" width="50.140625" style="4" customWidth="1"/>
    <col min="7" max="7" width="102.28515625" style="5" customWidth="1"/>
    <col min="8" max="8" width="78.7109375" style="5" customWidth="1"/>
    <col min="9" max="9" width="85.140625" style="6" customWidth="1"/>
    <col min="10" max="10" width="89.42578125" style="7" customWidth="1"/>
    <col min="11" max="11" width="108.28515625" style="8" customWidth="1"/>
    <col min="12" max="14" width="89" style="8" hidden="1" customWidth="1"/>
    <col min="15" max="15" width="81.42578125" style="8" hidden="1" customWidth="1"/>
    <col min="16" max="16" width="120" style="8" customWidth="1"/>
    <col min="17" max="17" width="147.28515625" style="5" customWidth="1"/>
    <col min="18" max="18" width="26.28515625" style="9" customWidth="1"/>
    <col min="19" max="19" width="9.140625" style="9"/>
    <col min="20" max="20" width="139.28515625" style="9" customWidth="1"/>
    <col min="21" max="16384" width="9.140625" style="9"/>
  </cols>
  <sheetData>
    <row r="1" spans="1:26" ht="16.5" customHeight="1" x14ac:dyDescent="1.05">
      <c r="H1" s="212"/>
    </row>
    <row r="2" spans="1:26" ht="74.25" customHeight="1" x14ac:dyDescent="0.85">
      <c r="A2" s="249" t="s">
        <v>172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10"/>
      <c r="S2" s="10"/>
      <c r="T2" s="10"/>
    </row>
    <row r="3" spans="1:26" ht="54" customHeight="1" x14ac:dyDescent="0.8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10"/>
      <c r="S3" s="10"/>
      <c r="T3" s="10"/>
    </row>
    <row r="4" spans="1:26" s="11" customFormat="1" ht="87" customHeight="1" x14ac:dyDescent="0.8">
      <c r="A4" s="251" t="s">
        <v>0</v>
      </c>
      <c r="B4" s="253" t="s">
        <v>1</v>
      </c>
      <c r="C4" s="254"/>
      <c r="D4" s="254"/>
      <c r="E4" s="255"/>
      <c r="F4" s="251" t="s">
        <v>2</v>
      </c>
      <c r="G4" s="261" t="s">
        <v>37</v>
      </c>
      <c r="H4" s="261" t="s">
        <v>178</v>
      </c>
      <c r="I4" s="263" t="s">
        <v>177</v>
      </c>
      <c r="J4" s="265" t="s">
        <v>4</v>
      </c>
      <c r="K4" s="261" t="s">
        <v>103</v>
      </c>
      <c r="L4" s="209"/>
      <c r="M4" s="209"/>
      <c r="N4" s="209"/>
      <c r="O4" s="209"/>
      <c r="P4" s="267" t="s">
        <v>179</v>
      </c>
      <c r="Q4" s="259" t="s">
        <v>3</v>
      </c>
    </row>
    <row r="5" spans="1:26" s="11" customFormat="1" ht="409.5" customHeight="1" x14ac:dyDescent="0.8">
      <c r="A5" s="252"/>
      <c r="B5" s="256"/>
      <c r="C5" s="257"/>
      <c r="D5" s="257"/>
      <c r="E5" s="258"/>
      <c r="F5" s="252"/>
      <c r="G5" s="262"/>
      <c r="H5" s="262"/>
      <c r="I5" s="264"/>
      <c r="J5" s="266"/>
      <c r="K5" s="262"/>
      <c r="L5" s="84" t="s">
        <v>95</v>
      </c>
      <c r="M5" s="84" t="s">
        <v>96</v>
      </c>
      <c r="N5" s="84" t="s">
        <v>97</v>
      </c>
      <c r="O5" s="84" t="s">
        <v>98</v>
      </c>
      <c r="P5" s="268"/>
      <c r="Q5" s="260"/>
    </row>
    <row r="6" spans="1:26" s="14" customFormat="1" ht="144" customHeight="1" x14ac:dyDescent="0.8">
      <c r="A6" s="12">
        <v>1</v>
      </c>
      <c r="B6" s="269">
        <v>2</v>
      </c>
      <c r="C6" s="270"/>
      <c r="D6" s="270"/>
      <c r="E6" s="271"/>
      <c r="F6" s="12">
        <v>3</v>
      </c>
      <c r="G6" s="13">
        <v>4</v>
      </c>
      <c r="H6" s="13">
        <v>5</v>
      </c>
      <c r="I6" s="13">
        <v>6</v>
      </c>
      <c r="J6" s="13" t="s">
        <v>104</v>
      </c>
      <c r="K6" s="13" t="s">
        <v>105</v>
      </c>
      <c r="L6" s="13" t="s">
        <v>99</v>
      </c>
      <c r="M6" s="13" t="s">
        <v>100</v>
      </c>
      <c r="N6" s="13" t="s">
        <v>101</v>
      </c>
      <c r="O6" s="13" t="s">
        <v>102</v>
      </c>
      <c r="P6" s="13">
        <v>9</v>
      </c>
      <c r="Q6" s="12">
        <v>13</v>
      </c>
    </row>
    <row r="7" spans="1:26" s="16" customFormat="1" ht="154.5" customHeight="1" x14ac:dyDescent="0.25">
      <c r="A7" s="272"/>
      <c r="B7" s="275" t="s">
        <v>41</v>
      </c>
      <c r="C7" s="276"/>
      <c r="D7" s="276"/>
      <c r="E7" s="277"/>
      <c r="F7" s="67" t="s">
        <v>5</v>
      </c>
      <c r="G7" s="57">
        <f>G8+G9+G10+G12+G14</f>
        <v>13225128.600000001</v>
      </c>
      <c r="H7" s="57">
        <f>H8+H9+H10+H12+H14</f>
        <v>13224290.589900002</v>
      </c>
      <c r="I7" s="57">
        <f>I8+I9+I10+I12+I14</f>
        <v>9385109.1000000015</v>
      </c>
      <c r="J7" s="58">
        <f>I7-H7</f>
        <v>-3839181.4899000004</v>
      </c>
      <c r="K7" s="59">
        <f>IF(I7=0,0,I7/H7*100)</f>
        <v>70.968715003645187</v>
      </c>
      <c r="L7" s="83">
        <f>I7/G7*100</f>
        <v>70.964218071951308</v>
      </c>
      <c r="M7" s="86">
        <f t="shared" ref="M7:M18" si="0">I7-G7</f>
        <v>-3840019.5</v>
      </c>
      <c r="N7" s="57">
        <f>N8+N9+N10+N12+N14</f>
        <v>9413986.7699999996</v>
      </c>
      <c r="O7" s="83">
        <f>N7/G7*100</f>
        <v>71.18257262163786</v>
      </c>
      <c r="P7" s="185"/>
      <c r="Q7" s="284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146.1" customHeight="1" x14ac:dyDescent="0.25">
      <c r="A8" s="273"/>
      <c r="B8" s="278"/>
      <c r="C8" s="279"/>
      <c r="D8" s="279"/>
      <c r="E8" s="280"/>
      <c r="F8" s="68" t="s">
        <v>80</v>
      </c>
      <c r="G8" s="60">
        <f>G16+G24+G32+G40+G48+G56+G64+G72+G80+G88+G96+G104+G112+G120+G128+G136+G144+G152+G160+G168+G176</f>
        <v>196500.59999999998</v>
      </c>
      <c r="H8" s="60">
        <f t="shared" ref="H8:I8" si="1">H16+H24+H32+H40+H48+H56+H64+H72+H80+H88+H96+H104+H112+H120+H128+H136+H144+H152+H160+H168+H176</f>
        <v>196500.59999999998</v>
      </c>
      <c r="I8" s="60">
        <f t="shared" si="1"/>
        <v>195500.2</v>
      </c>
      <c r="J8" s="61">
        <f t="shared" ref="J8:J34" si="2">I8-H8</f>
        <v>-1000.3999999999651</v>
      </c>
      <c r="K8" s="134">
        <f>I8/H8*100</f>
        <v>99.490892139769556</v>
      </c>
      <c r="L8" s="134">
        <f>I8/G8*100</f>
        <v>99.490892139769556</v>
      </c>
      <c r="M8" s="61">
        <f t="shared" si="0"/>
        <v>-1000.3999999999651</v>
      </c>
      <c r="N8" s="60">
        <f>N16+N24+N32+N40+N48+N56+N64+N72+N80+N88+N96+N104+N112+N120+N128+N136+N144+N152+N160+N168+N176</f>
        <v>195500.5</v>
      </c>
      <c r="O8" s="134">
        <f>N8/G8*100</f>
        <v>99.491044811059112</v>
      </c>
      <c r="P8" s="186"/>
      <c r="Q8" s="28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146.1" customHeight="1" x14ac:dyDescent="0.25">
      <c r="A9" s="273"/>
      <c r="B9" s="278"/>
      <c r="C9" s="279"/>
      <c r="D9" s="279"/>
      <c r="E9" s="280"/>
      <c r="F9" s="68" t="s">
        <v>81</v>
      </c>
      <c r="G9" s="60">
        <f t="shared" ref="G9:I14" si="3">G17+G25+G33+G41+G49+G57+G65+G73+G81+G89+G97+G105+G113+G121+G129+G137+G145+G153+G161+G169+G177</f>
        <v>4911586.8000000007</v>
      </c>
      <c r="H9" s="60">
        <f t="shared" si="3"/>
        <v>4911586.8000000007</v>
      </c>
      <c r="I9" s="60">
        <f t="shared" si="3"/>
        <v>4839103.7000000011</v>
      </c>
      <c r="J9" s="61">
        <f t="shared" si="2"/>
        <v>-72483.099999999627</v>
      </c>
      <c r="K9" s="134">
        <f t="shared" ref="K9:K15" si="4">IF(I9=0,0,I9/H9*100)</f>
        <v>98.524242715205617</v>
      </c>
      <c r="L9" s="134">
        <f>I9/G9*100</f>
        <v>98.524242715205617</v>
      </c>
      <c r="M9" s="61">
        <f t="shared" si="0"/>
        <v>-72483.099999999627</v>
      </c>
      <c r="N9" s="60">
        <f t="shared" ref="N9:N14" si="5">N17+N25+N33+N41+N49+N57+N65+N73+N81+N89+N97+N105+N113+N121+N129+N137+N145+N153+N161+N169+N177</f>
        <v>4818836.8000000007</v>
      </c>
      <c r="O9" s="134">
        <f>N9/G9*100</f>
        <v>98.111608248478888</v>
      </c>
      <c r="P9" s="186"/>
      <c r="Q9" s="28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146.1" customHeight="1" x14ac:dyDescent="0.25">
      <c r="A10" s="273"/>
      <c r="B10" s="278"/>
      <c r="C10" s="279"/>
      <c r="D10" s="279"/>
      <c r="E10" s="280"/>
      <c r="F10" s="68" t="s">
        <v>82</v>
      </c>
      <c r="G10" s="60">
        <f t="shared" si="3"/>
        <v>8024854.4000000004</v>
      </c>
      <c r="H10" s="60">
        <f t="shared" si="3"/>
        <v>8024854.4899000013</v>
      </c>
      <c r="I10" s="60">
        <f t="shared" si="3"/>
        <v>4260104.6999999993</v>
      </c>
      <c r="J10" s="61">
        <f t="shared" si="2"/>
        <v>-3764749.7899000021</v>
      </c>
      <c r="K10" s="134">
        <f t="shared" si="4"/>
        <v>53.086379389953088</v>
      </c>
      <c r="L10" s="134">
        <f>I10/G10*100</f>
        <v>53.086379984663637</v>
      </c>
      <c r="M10" s="61">
        <f t="shared" si="0"/>
        <v>-3764749.7000000011</v>
      </c>
      <c r="N10" s="60">
        <f t="shared" si="5"/>
        <v>4303473.47</v>
      </c>
      <c r="O10" s="134">
        <f>N10/G10*100</f>
        <v>53.626810599828445</v>
      </c>
      <c r="P10" s="186"/>
      <c r="Q10" s="28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02.5" x14ac:dyDescent="0.25">
      <c r="A11" s="273"/>
      <c r="B11" s="278"/>
      <c r="C11" s="279"/>
      <c r="D11" s="279"/>
      <c r="E11" s="280"/>
      <c r="F11" s="69" t="s">
        <v>83</v>
      </c>
      <c r="G11" s="60">
        <f t="shared" si="3"/>
        <v>1732298.7000000002</v>
      </c>
      <c r="H11" s="60">
        <f t="shared" si="3"/>
        <v>1644433.10742</v>
      </c>
      <c r="I11" s="60">
        <f t="shared" si="3"/>
        <v>1644433.1</v>
      </c>
      <c r="J11" s="61">
        <f t="shared" si="2"/>
        <v>-7.4199999216943979E-3</v>
      </c>
      <c r="K11" s="134">
        <f t="shared" si="4"/>
        <v>99.999999548780679</v>
      </c>
      <c r="L11" s="134">
        <f>I11/G11*100</f>
        <v>94.927803155425792</v>
      </c>
      <c r="M11" s="61">
        <f t="shared" si="0"/>
        <v>-87865.600000000093</v>
      </c>
      <c r="N11" s="60">
        <f t="shared" si="5"/>
        <v>1709559.9905000001</v>
      </c>
      <c r="O11" s="134">
        <f>N11/G11*100</f>
        <v>98.687367859826935</v>
      </c>
      <c r="P11" s="186"/>
      <c r="Q11" s="28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02.5" x14ac:dyDescent="0.25">
      <c r="A12" s="273"/>
      <c r="B12" s="278"/>
      <c r="C12" s="279"/>
      <c r="D12" s="279"/>
      <c r="E12" s="280"/>
      <c r="F12" s="69" t="s">
        <v>86</v>
      </c>
      <c r="G12" s="60">
        <f t="shared" si="3"/>
        <v>0</v>
      </c>
      <c r="H12" s="60">
        <f t="shared" si="3"/>
        <v>0</v>
      </c>
      <c r="I12" s="60">
        <f t="shared" si="3"/>
        <v>0</v>
      </c>
      <c r="J12" s="60">
        <f t="shared" si="2"/>
        <v>0</v>
      </c>
      <c r="K12" s="60">
        <f t="shared" si="4"/>
        <v>0</v>
      </c>
      <c r="L12" s="60">
        <v>0</v>
      </c>
      <c r="M12" s="60">
        <f t="shared" si="0"/>
        <v>0</v>
      </c>
      <c r="N12" s="60">
        <f t="shared" si="5"/>
        <v>0</v>
      </c>
      <c r="O12" s="60" t="s">
        <v>61</v>
      </c>
      <c r="P12" s="187"/>
      <c r="Q12" s="28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145.5" customHeight="1" x14ac:dyDescent="0.25">
      <c r="A13" s="273"/>
      <c r="B13" s="278"/>
      <c r="C13" s="279"/>
      <c r="D13" s="279"/>
      <c r="E13" s="280"/>
      <c r="F13" s="69" t="s">
        <v>84</v>
      </c>
      <c r="G13" s="60">
        <f t="shared" si="3"/>
        <v>48856</v>
      </c>
      <c r="H13" s="60">
        <f t="shared" si="3"/>
        <v>48856</v>
      </c>
      <c r="I13" s="60">
        <f t="shared" si="3"/>
        <v>48856</v>
      </c>
      <c r="J13" s="61">
        <f t="shared" si="2"/>
        <v>0</v>
      </c>
      <c r="K13" s="134">
        <f t="shared" si="4"/>
        <v>100</v>
      </c>
      <c r="L13" s="134">
        <f t="shared" ref="L13:L18" si="6">I13/G13*100</f>
        <v>100</v>
      </c>
      <c r="M13" s="61">
        <f t="shared" si="0"/>
        <v>0</v>
      </c>
      <c r="N13" s="60">
        <f t="shared" si="5"/>
        <v>70856</v>
      </c>
      <c r="O13" s="134">
        <f t="shared" ref="O13:O18" si="7">N13/G13*100</f>
        <v>145.0302931062715</v>
      </c>
      <c r="P13" s="186"/>
      <c r="Q13" s="28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146.1" customHeight="1" x14ac:dyDescent="0.25">
      <c r="A14" s="274"/>
      <c r="B14" s="281"/>
      <c r="C14" s="282"/>
      <c r="D14" s="282"/>
      <c r="E14" s="283"/>
      <c r="F14" s="70" t="s">
        <v>85</v>
      </c>
      <c r="G14" s="60">
        <f t="shared" si="3"/>
        <v>92186.799999999988</v>
      </c>
      <c r="H14" s="60">
        <f t="shared" si="3"/>
        <v>91348.7</v>
      </c>
      <c r="I14" s="60">
        <f t="shared" si="3"/>
        <v>90400.499999999985</v>
      </c>
      <c r="J14" s="61">
        <f t="shared" si="2"/>
        <v>-948.20000000001164</v>
      </c>
      <c r="K14" s="134">
        <f t="shared" si="4"/>
        <v>98.96199945921505</v>
      </c>
      <c r="L14" s="134">
        <f t="shared" si="6"/>
        <v>98.062303930714592</v>
      </c>
      <c r="M14" s="61">
        <f t="shared" si="0"/>
        <v>-1786.3000000000029</v>
      </c>
      <c r="N14" s="60">
        <f t="shared" si="5"/>
        <v>96176</v>
      </c>
      <c r="O14" s="134">
        <f t="shared" si="7"/>
        <v>104.32730065475752</v>
      </c>
      <c r="P14" s="188"/>
      <c r="Q14" s="286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2" customFormat="1" ht="135" customHeight="1" x14ac:dyDescent="1.1000000000000001">
      <c r="A15" s="287">
        <v>1</v>
      </c>
      <c r="B15" s="290" t="s">
        <v>6</v>
      </c>
      <c r="C15" s="291"/>
      <c r="D15" s="291"/>
      <c r="E15" s="292"/>
      <c r="F15" s="67" t="s">
        <v>5</v>
      </c>
      <c r="G15" s="20">
        <f>G16+G17+G18+G20+G22</f>
        <v>2822221</v>
      </c>
      <c r="H15" s="20">
        <f t="shared" ref="H15:I15" si="8">H16+H17+H18+H20+H22</f>
        <v>2822221</v>
      </c>
      <c r="I15" s="20">
        <f t="shared" si="8"/>
        <v>2822147.6999999997</v>
      </c>
      <c r="J15" s="21">
        <f>I15-H15</f>
        <v>-73.300000000279397</v>
      </c>
      <c r="K15" s="22">
        <f t="shared" si="4"/>
        <v>99.997402754780708</v>
      </c>
      <c r="L15" s="83">
        <f t="shared" si="6"/>
        <v>99.997402754780708</v>
      </c>
      <c r="M15" s="86">
        <f t="shared" si="0"/>
        <v>-73.300000000279397</v>
      </c>
      <c r="N15" s="87">
        <f>N16+N17+N18+N20+N22</f>
        <v>2804809.4000000004</v>
      </c>
      <c r="O15" s="83">
        <f t="shared" si="7"/>
        <v>99.383053276125437</v>
      </c>
      <c r="P15" s="185"/>
      <c r="Q15" s="299" t="s">
        <v>7</v>
      </c>
      <c r="T15" s="17"/>
    </row>
    <row r="16" spans="1:26" s="2" customFormat="1" ht="135" customHeight="1" x14ac:dyDescent="0.25">
      <c r="A16" s="288"/>
      <c r="B16" s="293"/>
      <c r="C16" s="294"/>
      <c r="D16" s="294"/>
      <c r="E16" s="295"/>
      <c r="F16" s="68" t="s">
        <v>80</v>
      </c>
      <c r="G16" s="66">
        <v>90661.9</v>
      </c>
      <c r="H16" s="66">
        <v>90661.9</v>
      </c>
      <c r="I16" s="135">
        <v>90661.5</v>
      </c>
      <c r="J16" s="26">
        <f t="shared" si="2"/>
        <v>-0.39999999999417923</v>
      </c>
      <c r="K16" s="25">
        <f>I16/H16*100</f>
        <v>99.999558800334</v>
      </c>
      <c r="L16" s="98">
        <f t="shared" si="6"/>
        <v>99.999558800334</v>
      </c>
      <c r="M16" s="130">
        <f t="shared" si="0"/>
        <v>-0.39999999999417923</v>
      </c>
      <c r="N16" s="100">
        <v>90661.8</v>
      </c>
      <c r="O16" s="98">
        <f t="shared" si="7"/>
        <v>99.999889700083514</v>
      </c>
      <c r="P16" s="189"/>
      <c r="Q16" s="300"/>
    </row>
    <row r="17" spans="1:17" s="2" customFormat="1" ht="135" customHeight="1" x14ac:dyDescent="0.25">
      <c r="A17" s="288"/>
      <c r="B17" s="293"/>
      <c r="C17" s="294"/>
      <c r="D17" s="294"/>
      <c r="E17" s="295"/>
      <c r="F17" s="68" t="s">
        <v>81</v>
      </c>
      <c r="G17" s="66">
        <v>1939387.6</v>
      </c>
      <c r="H17" s="66">
        <v>1939387.6</v>
      </c>
      <c r="I17" s="135">
        <v>1939382.2</v>
      </c>
      <c r="J17" s="26">
        <f t="shared" si="2"/>
        <v>-5.4000000001396984</v>
      </c>
      <c r="K17" s="25">
        <f t="shared" ref="K17:K22" si="9">I17/H17*100</f>
        <v>99.999721561589851</v>
      </c>
      <c r="L17" s="98">
        <f t="shared" si="6"/>
        <v>99.999721561589851</v>
      </c>
      <c r="M17" s="130">
        <f t="shared" si="0"/>
        <v>-5.4000000001396984</v>
      </c>
      <c r="N17" s="100">
        <v>1943043.1</v>
      </c>
      <c r="O17" s="98">
        <f t="shared" si="7"/>
        <v>100.18848733486799</v>
      </c>
      <c r="P17" s="189"/>
      <c r="Q17" s="300"/>
    </row>
    <row r="18" spans="1:17" s="2" customFormat="1" ht="135" customHeight="1" x14ac:dyDescent="0.25">
      <c r="A18" s="288"/>
      <c r="B18" s="293"/>
      <c r="C18" s="294"/>
      <c r="D18" s="294"/>
      <c r="E18" s="295"/>
      <c r="F18" s="68" t="s">
        <v>82</v>
      </c>
      <c r="G18" s="66">
        <v>725714.6</v>
      </c>
      <c r="H18" s="66">
        <v>725714.6</v>
      </c>
      <c r="I18" s="135">
        <v>725647.1</v>
      </c>
      <c r="J18" s="26">
        <f t="shared" si="2"/>
        <v>-67.5</v>
      </c>
      <c r="K18" s="25">
        <f t="shared" si="9"/>
        <v>99.990698822925708</v>
      </c>
      <c r="L18" s="98">
        <f t="shared" si="6"/>
        <v>99.990698822925708</v>
      </c>
      <c r="M18" s="130">
        <f t="shared" si="0"/>
        <v>-67.5</v>
      </c>
      <c r="N18" s="100">
        <v>700658.4</v>
      </c>
      <c r="O18" s="98">
        <f t="shared" si="7"/>
        <v>96.547375510979123</v>
      </c>
      <c r="P18" s="189"/>
      <c r="Q18" s="300"/>
    </row>
    <row r="19" spans="1:17" s="2" customFormat="1" ht="202.5" x14ac:dyDescent="0.25">
      <c r="A19" s="288"/>
      <c r="B19" s="293"/>
      <c r="C19" s="294"/>
      <c r="D19" s="294"/>
      <c r="E19" s="295"/>
      <c r="F19" s="69" t="s">
        <v>83</v>
      </c>
      <c r="G19" s="27"/>
      <c r="H19" s="27"/>
      <c r="I19" s="27"/>
      <c r="J19" s="23"/>
      <c r="K19" s="23"/>
      <c r="L19" s="52"/>
      <c r="M19" s="52"/>
      <c r="N19" s="52"/>
      <c r="O19" s="52"/>
      <c r="P19" s="190"/>
      <c r="Q19" s="300"/>
    </row>
    <row r="20" spans="1:17" s="2" customFormat="1" ht="202.5" x14ac:dyDescent="0.25">
      <c r="A20" s="288"/>
      <c r="B20" s="293"/>
      <c r="C20" s="294"/>
      <c r="D20" s="294"/>
      <c r="E20" s="295"/>
      <c r="F20" s="69" t="s">
        <v>86</v>
      </c>
      <c r="G20" s="27"/>
      <c r="H20" s="27"/>
      <c r="I20" s="27"/>
      <c r="J20" s="27"/>
      <c r="K20" s="27"/>
      <c r="L20" s="91"/>
      <c r="M20" s="91"/>
      <c r="N20" s="91"/>
      <c r="O20" s="91"/>
      <c r="P20" s="191"/>
      <c r="Q20" s="300"/>
    </row>
    <row r="21" spans="1:17" s="2" customFormat="1" ht="135" customHeight="1" x14ac:dyDescent="0.25">
      <c r="A21" s="288"/>
      <c r="B21" s="293"/>
      <c r="C21" s="294"/>
      <c r="D21" s="294"/>
      <c r="E21" s="295"/>
      <c r="F21" s="69" t="s">
        <v>84</v>
      </c>
      <c r="G21" s="27"/>
      <c r="H21" s="27"/>
      <c r="I21" s="27"/>
      <c r="J21" s="23"/>
      <c r="K21" s="23"/>
      <c r="L21" s="91"/>
      <c r="M21" s="89"/>
      <c r="N21" s="90"/>
      <c r="O21" s="90"/>
      <c r="P21" s="192"/>
      <c r="Q21" s="300"/>
    </row>
    <row r="22" spans="1:17" s="2" customFormat="1" ht="117.75" customHeight="1" x14ac:dyDescent="0.25">
      <c r="A22" s="289"/>
      <c r="B22" s="296"/>
      <c r="C22" s="297"/>
      <c r="D22" s="297"/>
      <c r="E22" s="298"/>
      <c r="F22" s="70" t="s">
        <v>85</v>
      </c>
      <c r="G22" s="66">
        <v>66456.899999999994</v>
      </c>
      <c r="H22" s="23">
        <v>66456.899999999994</v>
      </c>
      <c r="I22" s="23">
        <v>66456.899999999994</v>
      </c>
      <c r="J22" s="23">
        <f>I22-H22</f>
        <v>0</v>
      </c>
      <c r="K22" s="25">
        <f t="shared" si="9"/>
        <v>100</v>
      </c>
      <c r="L22" s="98">
        <f>I22/G22*100</f>
        <v>100</v>
      </c>
      <c r="M22" s="99">
        <f>I22-G22</f>
        <v>0</v>
      </c>
      <c r="N22" s="100">
        <v>70446.100000000006</v>
      </c>
      <c r="O22" s="98">
        <f>N22/G22*100</f>
        <v>106.00268745608057</v>
      </c>
      <c r="P22" s="193"/>
      <c r="Q22" s="301"/>
    </row>
    <row r="23" spans="1:17" s="2" customFormat="1" ht="135" customHeight="1" x14ac:dyDescent="0.25">
      <c r="A23" s="287">
        <v>3</v>
      </c>
      <c r="B23" s="290" t="s">
        <v>8</v>
      </c>
      <c r="C23" s="291"/>
      <c r="D23" s="291"/>
      <c r="E23" s="292"/>
      <c r="F23" s="67" t="s">
        <v>5</v>
      </c>
      <c r="G23" s="20">
        <f>G24+G25+G26+G28+G30</f>
        <v>725487.70000000007</v>
      </c>
      <c r="H23" s="20">
        <f t="shared" ref="H23:I23" si="10">H24+H25+H26+H28+H30</f>
        <v>725487.70000000007</v>
      </c>
      <c r="I23" s="20">
        <f t="shared" si="10"/>
        <v>719371.3</v>
      </c>
      <c r="J23" s="21">
        <f>I23-H23</f>
        <v>-6116.4000000000233</v>
      </c>
      <c r="K23" s="22">
        <f>IF(I23=0,0,I23/H23*100)</f>
        <v>99.1569257480175</v>
      </c>
      <c r="L23" s="83">
        <f>I23/G23*100</f>
        <v>99.1569257480175</v>
      </c>
      <c r="M23" s="86">
        <f>I23-G23</f>
        <v>-6116.4000000000233</v>
      </c>
      <c r="N23" s="87">
        <f>N24+N25+N26+N28+N30</f>
        <v>725487.70000000007</v>
      </c>
      <c r="O23" s="83">
        <f>N23/G23*100</f>
        <v>100</v>
      </c>
      <c r="P23" s="185"/>
      <c r="Q23" s="259" t="s">
        <v>168</v>
      </c>
    </row>
    <row r="24" spans="1:17" s="2" customFormat="1" ht="135" customHeight="1" x14ac:dyDescent="0.25">
      <c r="A24" s="288"/>
      <c r="B24" s="293"/>
      <c r="C24" s="294"/>
      <c r="D24" s="294"/>
      <c r="E24" s="295"/>
      <c r="F24" s="68" t="s">
        <v>80</v>
      </c>
      <c r="G24" s="66">
        <v>71.599999999999994</v>
      </c>
      <c r="H24" s="66">
        <v>71.599999999999994</v>
      </c>
      <c r="I24" s="66">
        <v>71.599999999999994</v>
      </c>
      <c r="J24" s="40">
        <f t="shared" si="2"/>
        <v>0</v>
      </c>
      <c r="K24" s="25">
        <f>I24/H24*100</f>
        <v>100</v>
      </c>
      <c r="L24" s="98">
        <f>I24/G24*100</f>
        <v>100</v>
      </c>
      <c r="M24" s="99">
        <f>I24-G24</f>
        <v>0</v>
      </c>
      <c r="N24" s="100">
        <f>G24</f>
        <v>71.599999999999994</v>
      </c>
      <c r="O24" s="98">
        <f>N24/G24*100</f>
        <v>100</v>
      </c>
      <c r="P24" s="189"/>
      <c r="Q24" s="302"/>
    </row>
    <row r="25" spans="1:17" s="2" customFormat="1" ht="135" customHeight="1" x14ac:dyDescent="0.25">
      <c r="A25" s="288"/>
      <c r="B25" s="293"/>
      <c r="C25" s="294"/>
      <c r="D25" s="294"/>
      <c r="E25" s="295"/>
      <c r="F25" s="68" t="s">
        <v>81</v>
      </c>
      <c r="G25" s="66">
        <v>1028.3</v>
      </c>
      <c r="H25" s="66">
        <v>1028.3</v>
      </c>
      <c r="I25" s="135">
        <v>1028.3</v>
      </c>
      <c r="J25" s="40">
        <f t="shared" si="2"/>
        <v>0</v>
      </c>
      <c r="K25" s="25">
        <f>I25/H25*100</f>
        <v>100</v>
      </c>
      <c r="L25" s="98">
        <f>I25/G25*100</f>
        <v>100</v>
      </c>
      <c r="M25" s="99">
        <f>I25-G25</f>
        <v>0</v>
      </c>
      <c r="N25" s="100">
        <f>G25</f>
        <v>1028.3</v>
      </c>
      <c r="O25" s="98">
        <f>N25/G25*100</f>
        <v>100</v>
      </c>
      <c r="P25" s="189"/>
      <c r="Q25" s="302"/>
    </row>
    <row r="26" spans="1:17" s="2" customFormat="1" ht="135" customHeight="1" x14ac:dyDescent="0.25">
      <c r="A26" s="288"/>
      <c r="B26" s="293"/>
      <c r="C26" s="294"/>
      <c r="D26" s="294"/>
      <c r="E26" s="295"/>
      <c r="F26" s="68" t="s">
        <v>82</v>
      </c>
      <c r="G26" s="66">
        <v>718046</v>
      </c>
      <c r="H26" s="66">
        <v>718046</v>
      </c>
      <c r="I26" s="135">
        <v>713035</v>
      </c>
      <c r="J26" s="40">
        <f t="shared" si="2"/>
        <v>-5011</v>
      </c>
      <c r="K26" s="25">
        <f>I26/H26*100</f>
        <v>99.302133846578073</v>
      </c>
      <c r="L26" s="98">
        <f>I26/G26*100</f>
        <v>99.302133846578073</v>
      </c>
      <c r="M26" s="99">
        <f>I26-G26</f>
        <v>-5011</v>
      </c>
      <c r="N26" s="100">
        <f>G26</f>
        <v>718046</v>
      </c>
      <c r="O26" s="98">
        <f>N26/G26*100</f>
        <v>100</v>
      </c>
      <c r="P26" s="189"/>
      <c r="Q26" s="302"/>
    </row>
    <row r="27" spans="1:17" s="2" customFormat="1" ht="202.5" x14ac:dyDescent="0.25">
      <c r="A27" s="288"/>
      <c r="B27" s="293"/>
      <c r="C27" s="294"/>
      <c r="D27" s="294"/>
      <c r="E27" s="295"/>
      <c r="F27" s="69" t="s">
        <v>83</v>
      </c>
      <c r="G27" s="28"/>
      <c r="H27" s="28"/>
      <c r="I27" s="28"/>
      <c r="J27" s="35"/>
      <c r="K27" s="35"/>
      <c r="L27" s="35"/>
      <c r="M27" s="99"/>
      <c r="N27" s="100"/>
      <c r="O27" s="131"/>
      <c r="P27" s="194"/>
      <c r="Q27" s="302"/>
    </row>
    <row r="28" spans="1:17" s="2" customFormat="1" ht="202.5" x14ac:dyDescent="0.25">
      <c r="A28" s="288"/>
      <c r="B28" s="293"/>
      <c r="C28" s="294"/>
      <c r="D28" s="294"/>
      <c r="E28" s="295"/>
      <c r="F28" s="69" t="s">
        <v>86</v>
      </c>
      <c r="G28" s="28"/>
      <c r="H28" s="28"/>
      <c r="I28" s="28"/>
      <c r="J28" s="28"/>
      <c r="K28" s="28"/>
      <c r="L28" s="28"/>
      <c r="M28" s="99"/>
      <c r="N28" s="100"/>
      <c r="O28" s="131"/>
      <c r="P28" s="194"/>
      <c r="Q28" s="302"/>
    </row>
    <row r="29" spans="1:17" s="2" customFormat="1" ht="135" customHeight="1" x14ac:dyDescent="0.25">
      <c r="A29" s="288"/>
      <c r="B29" s="293"/>
      <c r="C29" s="294"/>
      <c r="D29" s="294"/>
      <c r="E29" s="295"/>
      <c r="F29" s="69" t="s">
        <v>84</v>
      </c>
      <c r="G29" s="28"/>
      <c r="H29" s="28"/>
      <c r="I29" s="28"/>
      <c r="J29" s="35"/>
      <c r="K29" s="35"/>
      <c r="L29" s="35"/>
      <c r="M29" s="99"/>
      <c r="N29" s="100"/>
      <c r="O29" s="131"/>
      <c r="P29" s="194"/>
      <c r="Q29" s="302"/>
    </row>
    <row r="30" spans="1:17" s="2" customFormat="1" ht="90" customHeight="1" x14ac:dyDescent="0.25">
      <c r="A30" s="289"/>
      <c r="B30" s="296"/>
      <c r="C30" s="297"/>
      <c r="D30" s="297"/>
      <c r="E30" s="298"/>
      <c r="F30" s="70" t="s">
        <v>85</v>
      </c>
      <c r="G30" s="36">
        <v>6341.8</v>
      </c>
      <c r="H30" s="36">
        <v>6341.8</v>
      </c>
      <c r="I30" s="36">
        <v>5236.3999999999996</v>
      </c>
      <c r="J30" s="49">
        <f t="shared" si="2"/>
        <v>-1105.4000000000005</v>
      </c>
      <c r="K30" s="37">
        <f>I30/H30*100</f>
        <v>82.569617458765649</v>
      </c>
      <c r="L30" s="37">
        <f>I30/G30*100</f>
        <v>82.569617458765649</v>
      </c>
      <c r="M30" s="99">
        <f>I30-G30</f>
        <v>-1105.4000000000005</v>
      </c>
      <c r="N30" s="100">
        <f>G30</f>
        <v>6341.8</v>
      </c>
      <c r="O30" s="98">
        <f>N30/G30*100</f>
        <v>100</v>
      </c>
      <c r="P30" s="193"/>
      <c r="Q30" s="260"/>
    </row>
    <row r="31" spans="1:17" s="2" customFormat="1" ht="135" customHeight="1" x14ac:dyDescent="0.25">
      <c r="A31" s="303">
        <v>4</v>
      </c>
      <c r="B31" s="290" t="s">
        <v>9</v>
      </c>
      <c r="C31" s="291"/>
      <c r="D31" s="291"/>
      <c r="E31" s="292"/>
      <c r="F31" s="67" t="s">
        <v>5</v>
      </c>
      <c r="G31" s="20">
        <f>G32+G33+G34+G36+G38</f>
        <v>12230.1</v>
      </c>
      <c r="H31" s="20">
        <f t="shared" ref="H31:I31" si="11">H32+H33+H34+H36+H38</f>
        <v>12230.1</v>
      </c>
      <c r="I31" s="20">
        <f t="shared" si="11"/>
        <v>12230.1</v>
      </c>
      <c r="J31" s="21">
        <f>I31-H31</f>
        <v>0</v>
      </c>
      <c r="K31" s="22">
        <f>IF(I31=0,0,I31/H31*100)</f>
        <v>100</v>
      </c>
      <c r="L31" s="83">
        <f>I31/G31*100</f>
        <v>100</v>
      </c>
      <c r="M31" s="86">
        <f>I31-G31</f>
        <v>0</v>
      </c>
      <c r="N31" s="87">
        <f>N32+N33+N34+N36+N38</f>
        <v>12230.1</v>
      </c>
      <c r="O31" s="83">
        <f>N31/G31*100</f>
        <v>100</v>
      </c>
      <c r="P31" s="185"/>
      <c r="Q31" s="259" t="s">
        <v>10</v>
      </c>
    </row>
    <row r="32" spans="1:17" s="2" customFormat="1" ht="135" customHeight="1" x14ac:dyDescent="0.25">
      <c r="A32" s="304"/>
      <c r="B32" s="293"/>
      <c r="C32" s="294"/>
      <c r="D32" s="294"/>
      <c r="E32" s="295"/>
      <c r="F32" s="68" t="s">
        <v>80</v>
      </c>
      <c r="G32" s="36"/>
      <c r="H32" s="36"/>
      <c r="I32" s="36"/>
      <c r="J32" s="37"/>
      <c r="K32" s="37"/>
      <c r="L32" s="37"/>
      <c r="M32" s="89"/>
      <c r="N32" s="89"/>
      <c r="O32" s="89"/>
      <c r="P32" s="195"/>
      <c r="Q32" s="302"/>
    </row>
    <row r="33" spans="1:17" s="2" customFormat="1" ht="135" customHeight="1" x14ac:dyDescent="0.25">
      <c r="A33" s="304"/>
      <c r="B33" s="293"/>
      <c r="C33" s="294"/>
      <c r="D33" s="294"/>
      <c r="E33" s="295"/>
      <c r="F33" s="68" t="s">
        <v>81</v>
      </c>
      <c r="G33" s="36"/>
      <c r="H33" s="36"/>
      <c r="I33" s="36"/>
      <c r="J33" s="37"/>
      <c r="L33" s="37"/>
      <c r="M33" s="89"/>
      <c r="N33" s="89"/>
      <c r="O33" s="89"/>
      <c r="P33" s="195"/>
      <c r="Q33" s="302"/>
    </row>
    <row r="34" spans="1:17" s="2" customFormat="1" ht="135" customHeight="1" x14ac:dyDescent="0.25">
      <c r="A34" s="304"/>
      <c r="B34" s="293"/>
      <c r="C34" s="294"/>
      <c r="D34" s="294"/>
      <c r="E34" s="295"/>
      <c r="F34" s="68" t="s">
        <v>82</v>
      </c>
      <c r="G34" s="136">
        <v>12230.1</v>
      </c>
      <c r="H34" s="136">
        <v>12230.1</v>
      </c>
      <c r="I34" s="135">
        <v>12230.1</v>
      </c>
      <c r="J34" s="26">
        <f t="shared" si="2"/>
        <v>0</v>
      </c>
      <c r="K34" s="25">
        <f>I34/H34*100</f>
        <v>100</v>
      </c>
      <c r="L34" s="98">
        <f>I34/G34*100</f>
        <v>100</v>
      </c>
      <c r="M34" s="130">
        <f>I34-G34</f>
        <v>0</v>
      </c>
      <c r="N34" s="100">
        <f>G34</f>
        <v>12230.1</v>
      </c>
      <c r="O34" s="98">
        <f>N34/G34*100</f>
        <v>100</v>
      </c>
      <c r="P34" s="189"/>
      <c r="Q34" s="302"/>
    </row>
    <row r="35" spans="1:17" s="2" customFormat="1" ht="202.5" x14ac:dyDescent="0.25">
      <c r="A35" s="304"/>
      <c r="B35" s="293"/>
      <c r="C35" s="294"/>
      <c r="D35" s="294"/>
      <c r="E35" s="295"/>
      <c r="F35" s="69" t="s">
        <v>83</v>
      </c>
      <c r="G35" s="36"/>
      <c r="H35" s="36"/>
      <c r="I35" s="36"/>
      <c r="J35" s="23"/>
      <c r="K35" s="23"/>
      <c r="L35" s="23"/>
      <c r="M35" s="89"/>
      <c r="N35" s="90"/>
      <c r="O35" s="90"/>
      <c r="P35" s="192"/>
      <c r="Q35" s="302"/>
    </row>
    <row r="36" spans="1:17" s="2" customFormat="1" ht="202.5" x14ac:dyDescent="0.25">
      <c r="A36" s="304"/>
      <c r="B36" s="293"/>
      <c r="C36" s="294"/>
      <c r="D36" s="294"/>
      <c r="E36" s="295"/>
      <c r="F36" s="69" t="s">
        <v>86</v>
      </c>
      <c r="G36" s="36"/>
      <c r="H36" s="36"/>
      <c r="I36" s="36"/>
      <c r="J36" s="36"/>
      <c r="K36" s="36"/>
      <c r="L36" s="36"/>
      <c r="M36" s="89"/>
      <c r="N36" s="90"/>
      <c r="O36" s="90"/>
      <c r="P36" s="192"/>
      <c r="Q36" s="302"/>
    </row>
    <row r="37" spans="1:17" s="2" customFormat="1" ht="135" customHeight="1" x14ac:dyDescent="0.25">
      <c r="A37" s="304"/>
      <c r="B37" s="293"/>
      <c r="C37" s="294"/>
      <c r="D37" s="294"/>
      <c r="E37" s="295"/>
      <c r="F37" s="69" t="s">
        <v>84</v>
      </c>
      <c r="G37" s="36"/>
      <c r="H37" s="36"/>
      <c r="I37" s="36"/>
      <c r="J37" s="23"/>
      <c r="K37" s="23"/>
      <c r="L37" s="23"/>
      <c r="M37" s="89"/>
      <c r="N37" s="90"/>
      <c r="O37" s="90"/>
      <c r="P37" s="192"/>
      <c r="Q37" s="302"/>
    </row>
    <row r="38" spans="1:17" s="2" customFormat="1" ht="135" customHeight="1" x14ac:dyDescent="0.25">
      <c r="A38" s="305"/>
      <c r="B38" s="296"/>
      <c r="C38" s="297"/>
      <c r="D38" s="297"/>
      <c r="E38" s="298"/>
      <c r="F38" s="70" t="s">
        <v>85</v>
      </c>
      <c r="G38" s="36"/>
      <c r="H38" s="36"/>
      <c r="I38" s="36"/>
      <c r="J38" s="23"/>
      <c r="K38" s="23"/>
      <c r="L38" s="23"/>
      <c r="M38" s="89"/>
      <c r="N38" s="90"/>
      <c r="O38" s="90"/>
      <c r="P38" s="196"/>
      <c r="Q38" s="260"/>
    </row>
    <row r="39" spans="1:17" s="2" customFormat="1" ht="135" customHeight="1" x14ac:dyDescent="0.25">
      <c r="A39" s="303">
        <v>5</v>
      </c>
      <c r="B39" s="290" t="s">
        <v>11</v>
      </c>
      <c r="C39" s="291"/>
      <c r="D39" s="291"/>
      <c r="E39" s="292"/>
      <c r="F39" s="67" t="s">
        <v>5</v>
      </c>
      <c r="G39" s="20">
        <f>G40+G41+G42+G44+G46</f>
        <v>326353.7</v>
      </c>
      <c r="H39" s="20">
        <f t="shared" ref="H39:I39" si="12">H40+H41+H42+H44+H46</f>
        <v>325515.60000000003</v>
      </c>
      <c r="I39" s="20">
        <f t="shared" si="12"/>
        <v>324750.2</v>
      </c>
      <c r="J39" s="21">
        <f>I39-H39</f>
        <v>-765.40000000002328</v>
      </c>
      <c r="K39" s="22">
        <f>IF(I39=0,0,I39/H39*100)</f>
        <v>99.764865339787093</v>
      </c>
      <c r="L39" s="83">
        <f>I39/G39*100</f>
        <v>99.508661921099716</v>
      </c>
      <c r="M39" s="86">
        <f>I39-G39</f>
        <v>-1603.5</v>
      </c>
      <c r="N39" s="87">
        <f>N40+N41+N42+N44+N46</f>
        <v>326353.7</v>
      </c>
      <c r="O39" s="83">
        <f>N39/G39*100</f>
        <v>100</v>
      </c>
      <c r="P39" s="185"/>
      <c r="Q39" s="299" t="s">
        <v>69</v>
      </c>
    </row>
    <row r="40" spans="1:17" s="2" customFormat="1" ht="135" customHeight="1" x14ac:dyDescent="0.25">
      <c r="A40" s="304"/>
      <c r="B40" s="293"/>
      <c r="C40" s="294"/>
      <c r="D40" s="294"/>
      <c r="E40" s="295"/>
      <c r="F40" s="68" t="s">
        <v>80</v>
      </c>
      <c r="G40" s="75"/>
      <c r="H40" s="75"/>
      <c r="I40" s="75"/>
      <c r="J40" s="45"/>
      <c r="K40" s="45"/>
      <c r="L40" s="45"/>
      <c r="M40" s="45"/>
      <c r="N40" s="45"/>
      <c r="O40" s="45"/>
      <c r="P40" s="197"/>
      <c r="Q40" s="300"/>
    </row>
    <row r="41" spans="1:17" s="2" customFormat="1" ht="135" customHeight="1" x14ac:dyDescent="0.25">
      <c r="A41" s="304"/>
      <c r="B41" s="293"/>
      <c r="C41" s="294"/>
      <c r="D41" s="294"/>
      <c r="E41" s="295"/>
      <c r="F41" s="68" t="s">
        <v>81</v>
      </c>
      <c r="G41" s="66">
        <v>13649.2</v>
      </c>
      <c r="H41" s="66">
        <v>13649.2</v>
      </c>
      <c r="I41" s="66">
        <v>13649.2</v>
      </c>
      <c r="J41" s="40">
        <f>I41-H41</f>
        <v>0</v>
      </c>
      <c r="K41" s="24">
        <f>I41/H41*100</f>
        <v>100</v>
      </c>
      <c r="L41" s="98">
        <f>I41/G41*100</f>
        <v>100</v>
      </c>
      <c r="M41" s="99">
        <f>I41-G41</f>
        <v>0</v>
      </c>
      <c r="N41" s="100">
        <f>G41</f>
        <v>13649.2</v>
      </c>
      <c r="O41" s="98">
        <f>N41/G41*100</f>
        <v>100</v>
      </c>
      <c r="P41" s="189"/>
      <c r="Q41" s="300"/>
    </row>
    <row r="42" spans="1:17" s="2" customFormat="1" ht="135" customHeight="1" x14ac:dyDescent="0.25">
      <c r="A42" s="304"/>
      <c r="B42" s="293"/>
      <c r="C42" s="294"/>
      <c r="D42" s="294"/>
      <c r="E42" s="295"/>
      <c r="F42" s="68" t="s">
        <v>82</v>
      </c>
      <c r="G42" s="66">
        <v>293316.40000000002</v>
      </c>
      <c r="H42" s="66">
        <v>293316.40000000002</v>
      </c>
      <c r="I42" s="66">
        <v>292393.8</v>
      </c>
      <c r="J42" s="40">
        <f>I42-H42</f>
        <v>-922.60000000003492</v>
      </c>
      <c r="K42" s="24">
        <f>I42/H42*100</f>
        <v>99.685459115139821</v>
      </c>
      <c r="L42" s="98">
        <f>I42/G42*100</f>
        <v>99.685459115139821</v>
      </c>
      <c r="M42" s="130">
        <f>I42-G42</f>
        <v>-922.60000000003492</v>
      </c>
      <c r="N42" s="100">
        <f>G42</f>
        <v>293316.40000000002</v>
      </c>
      <c r="O42" s="98">
        <f>N42/G42*100</f>
        <v>100</v>
      </c>
      <c r="P42" s="189"/>
      <c r="Q42" s="300"/>
    </row>
    <row r="43" spans="1:17" s="2" customFormat="1" ht="202.5" x14ac:dyDescent="0.25">
      <c r="A43" s="304"/>
      <c r="B43" s="293"/>
      <c r="C43" s="294"/>
      <c r="D43" s="294"/>
      <c r="E43" s="295"/>
      <c r="F43" s="69" t="s">
        <v>83</v>
      </c>
      <c r="G43" s="45"/>
      <c r="H43" s="75"/>
      <c r="I43" s="45"/>
      <c r="J43" s="45"/>
      <c r="K43" s="45"/>
      <c r="L43" s="45"/>
      <c r="M43" s="45"/>
      <c r="N43" s="45"/>
      <c r="O43" s="45"/>
      <c r="P43" s="197"/>
      <c r="Q43" s="300"/>
    </row>
    <row r="44" spans="1:17" s="2" customFormat="1" ht="202.5" x14ac:dyDescent="0.25">
      <c r="A44" s="304"/>
      <c r="B44" s="293"/>
      <c r="C44" s="294"/>
      <c r="D44" s="294"/>
      <c r="E44" s="295"/>
      <c r="F44" s="69" t="s">
        <v>86</v>
      </c>
      <c r="G44" s="45"/>
      <c r="H44" s="45"/>
      <c r="I44" s="45"/>
      <c r="J44" s="45"/>
      <c r="K44" s="45"/>
      <c r="L44" s="45"/>
      <c r="M44" s="45"/>
      <c r="N44" s="45"/>
      <c r="O44" s="45"/>
      <c r="P44" s="197"/>
      <c r="Q44" s="300"/>
    </row>
    <row r="45" spans="1:17" s="2" customFormat="1" ht="135" customHeight="1" x14ac:dyDescent="0.25">
      <c r="A45" s="304"/>
      <c r="B45" s="293"/>
      <c r="C45" s="294"/>
      <c r="D45" s="294"/>
      <c r="E45" s="295"/>
      <c r="F45" s="69" t="s">
        <v>84</v>
      </c>
      <c r="G45" s="45"/>
      <c r="H45" s="45"/>
      <c r="I45" s="45"/>
      <c r="J45" s="45"/>
      <c r="K45" s="45"/>
      <c r="L45" s="45"/>
      <c r="M45" s="45"/>
      <c r="N45" s="45"/>
      <c r="O45" s="45"/>
      <c r="P45" s="197"/>
      <c r="Q45" s="300"/>
    </row>
    <row r="46" spans="1:17" s="2" customFormat="1" ht="135" customHeight="1" x14ac:dyDescent="0.25">
      <c r="A46" s="305"/>
      <c r="B46" s="296"/>
      <c r="C46" s="297"/>
      <c r="D46" s="297"/>
      <c r="E46" s="298"/>
      <c r="F46" s="70" t="s">
        <v>85</v>
      </c>
      <c r="G46" s="23">
        <v>19388.099999999999</v>
      </c>
      <c r="H46" s="23">
        <v>18550</v>
      </c>
      <c r="I46" s="23">
        <v>18707.2</v>
      </c>
      <c r="J46" s="24">
        <f>I46-H46</f>
        <v>157.20000000000073</v>
      </c>
      <c r="K46" s="24">
        <f>I46/H46*100</f>
        <v>100.84743935309974</v>
      </c>
      <c r="L46" s="98">
        <f>I46/G46*100</f>
        <v>96.488051949391647</v>
      </c>
      <c r="M46" s="130">
        <f>I46-G46</f>
        <v>-680.89999999999782</v>
      </c>
      <c r="N46" s="100">
        <f>G46</f>
        <v>19388.099999999999</v>
      </c>
      <c r="O46" s="98">
        <f>N46/G46*100</f>
        <v>100</v>
      </c>
      <c r="P46" s="193"/>
      <c r="Q46" s="301"/>
    </row>
    <row r="47" spans="1:17" s="2" customFormat="1" ht="135" customHeight="1" x14ac:dyDescent="0.25">
      <c r="A47" s="303">
        <v>6</v>
      </c>
      <c r="B47" s="290" t="s">
        <v>12</v>
      </c>
      <c r="C47" s="291"/>
      <c r="D47" s="291"/>
      <c r="E47" s="292"/>
      <c r="F47" s="67" t="s">
        <v>5</v>
      </c>
      <c r="G47" s="20">
        <f>G48+G49+G50+G52+G54</f>
        <v>198273</v>
      </c>
      <c r="H47" s="20">
        <f t="shared" ref="H47:I47" si="13">H48+H49+H50+H52+H54</f>
        <v>198273</v>
      </c>
      <c r="I47" s="20">
        <f t="shared" si="13"/>
        <v>196801.8</v>
      </c>
      <c r="J47" s="21">
        <f>I47-H47</f>
        <v>-1471.2000000000116</v>
      </c>
      <c r="K47" s="22">
        <f>IF(I47=0,0,I47/H47*100)</f>
        <v>99.257992767547762</v>
      </c>
      <c r="L47" s="83">
        <f>I47/G47*100</f>
        <v>99.257992767547762</v>
      </c>
      <c r="M47" s="86">
        <f>I47-G47</f>
        <v>-1471.2000000000116</v>
      </c>
      <c r="N47" s="87">
        <f>N48+N49+N50+N52+N54</f>
        <v>198273</v>
      </c>
      <c r="O47" s="83">
        <f>N47/G47*100</f>
        <v>100</v>
      </c>
      <c r="P47" s="185"/>
      <c r="Q47" s="299" t="s">
        <v>13</v>
      </c>
    </row>
    <row r="48" spans="1:17" s="2" customFormat="1" ht="135" customHeight="1" x14ac:dyDescent="0.25">
      <c r="A48" s="304"/>
      <c r="B48" s="293"/>
      <c r="C48" s="294"/>
      <c r="D48" s="294"/>
      <c r="E48" s="295"/>
      <c r="F48" s="68" t="s">
        <v>80</v>
      </c>
      <c r="G48" s="137"/>
      <c r="H48" s="81"/>
      <c r="I48" s="82"/>
      <c r="J48" s="39"/>
      <c r="K48" s="41"/>
      <c r="L48" s="41"/>
      <c r="M48" s="89"/>
      <c r="N48" s="90"/>
      <c r="O48" s="90"/>
      <c r="P48" s="192"/>
      <c r="Q48" s="300"/>
    </row>
    <row r="49" spans="1:17" s="2" customFormat="1" ht="135" customHeight="1" x14ac:dyDescent="0.25">
      <c r="A49" s="304"/>
      <c r="B49" s="293"/>
      <c r="C49" s="294"/>
      <c r="D49" s="294"/>
      <c r="E49" s="295"/>
      <c r="F49" s="68" t="s">
        <v>81</v>
      </c>
      <c r="G49" s="138">
        <v>183470.5</v>
      </c>
      <c r="H49" s="138">
        <v>183470.5</v>
      </c>
      <c r="I49" s="135">
        <v>182177.4</v>
      </c>
      <c r="J49" s="40">
        <f>I49-H49</f>
        <v>-1293.1000000000058</v>
      </c>
      <c r="K49" s="24">
        <f>I49/H49*100</f>
        <v>99.295200045783929</v>
      </c>
      <c r="L49" s="98">
        <f>I49/G49*100</f>
        <v>99.295200045783929</v>
      </c>
      <c r="M49" s="130">
        <f>I49-G49</f>
        <v>-1293.1000000000058</v>
      </c>
      <c r="N49" s="100">
        <f>G49</f>
        <v>183470.5</v>
      </c>
      <c r="O49" s="98">
        <f>N49/G49*100</f>
        <v>100</v>
      </c>
      <c r="P49" s="189"/>
      <c r="Q49" s="300"/>
    </row>
    <row r="50" spans="1:17" s="2" customFormat="1" ht="135" customHeight="1" x14ac:dyDescent="0.25">
      <c r="A50" s="304"/>
      <c r="B50" s="293"/>
      <c r="C50" s="294"/>
      <c r="D50" s="294"/>
      <c r="E50" s="295"/>
      <c r="F50" s="68" t="s">
        <v>82</v>
      </c>
      <c r="G50" s="138">
        <v>14802.5</v>
      </c>
      <c r="H50" s="138">
        <v>14802.5</v>
      </c>
      <c r="I50" s="135">
        <v>14624.4</v>
      </c>
      <c r="J50" s="40">
        <f>I50-H50</f>
        <v>-178.10000000000036</v>
      </c>
      <c r="K50" s="24">
        <f>I50/H50*100</f>
        <v>98.796824860665424</v>
      </c>
      <c r="L50" s="98">
        <f>I50/G50*100</f>
        <v>98.796824860665424</v>
      </c>
      <c r="M50" s="130">
        <f>I50-G50</f>
        <v>-178.10000000000036</v>
      </c>
      <c r="N50" s="100">
        <f>G50</f>
        <v>14802.5</v>
      </c>
      <c r="O50" s="98">
        <f>N50/G50*100</f>
        <v>100</v>
      </c>
      <c r="P50" s="189"/>
      <c r="Q50" s="300"/>
    </row>
    <row r="51" spans="1:17" s="2" customFormat="1" ht="202.5" x14ac:dyDescent="0.25">
      <c r="A51" s="304"/>
      <c r="B51" s="293"/>
      <c r="C51" s="294"/>
      <c r="D51" s="294"/>
      <c r="E51" s="295"/>
      <c r="F51" s="69" t="s">
        <v>83</v>
      </c>
      <c r="G51" s="28"/>
      <c r="H51" s="28"/>
      <c r="I51" s="28"/>
      <c r="J51" s="35"/>
      <c r="K51" s="34"/>
      <c r="L51" s="34"/>
      <c r="M51" s="89"/>
      <c r="N51" s="90"/>
      <c r="O51" s="90"/>
      <c r="P51" s="192"/>
      <c r="Q51" s="300"/>
    </row>
    <row r="52" spans="1:17" s="2" customFormat="1" ht="202.5" x14ac:dyDescent="0.25">
      <c r="A52" s="304"/>
      <c r="B52" s="293"/>
      <c r="C52" s="294"/>
      <c r="D52" s="294"/>
      <c r="E52" s="295"/>
      <c r="F52" s="69" t="s">
        <v>86</v>
      </c>
      <c r="G52" s="28"/>
      <c r="H52" s="28"/>
      <c r="I52" s="28"/>
      <c r="J52" s="28"/>
      <c r="K52" s="28"/>
      <c r="L52" s="28"/>
      <c r="M52" s="89"/>
      <c r="N52" s="90"/>
      <c r="O52" s="90"/>
      <c r="P52" s="192"/>
      <c r="Q52" s="300"/>
    </row>
    <row r="53" spans="1:17" s="2" customFormat="1" ht="135" customHeight="1" x14ac:dyDescent="0.25">
      <c r="A53" s="304"/>
      <c r="B53" s="293"/>
      <c r="C53" s="294"/>
      <c r="D53" s="294"/>
      <c r="E53" s="295"/>
      <c r="F53" s="69" t="s">
        <v>84</v>
      </c>
      <c r="G53" s="28"/>
      <c r="H53" s="28"/>
      <c r="I53" s="28"/>
      <c r="J53" s="35"/>
      <c r="K53" s="34"/>
      <c r="L53" s="28"/>
      <c r="M53" s="89"/>
      <c r="N53" s="90"/>
      <c r="O53" s="90"/>
      <c r="P53" s="192"/>
      <c r="Q53" s="300"/>
    </row>
    <row r="54" spans="1:17" s="2" customFormat="1" ht="135" customHeight="1" x14ac:dyDescent="0.25">
      <c r="A54" s="305"/>
      <c r="B54" s="296"/>
      <c r="C54" s="297"/>
      <c r="D54" s="297"/>
      <c r="E54" s="298"/>
      <c r="F54" s="70" t="s">
        <v>85</v>
      </c>
      <c r="G54" s="28"/>
      <c r="H54" s="28"/>
      <c r="I54" s="28"/>
      <c r="J54" s="35"/>
      <c r="K54" s="34"/>
      <c r="L54" s="28"/>
      <c r="M54" s="89"/>
      <c r="N54" s="90"/>
      <c r="O54" s="90"/>
      <c r="P54" s="196"/>
      <c r="Q54" s="301"/>
    </row>
    <row r="55" spans="1:17" s="2" customFormat="1" ht="135" customHeight="1" x14ac:dyDescent="0.25">
      <c r="A55" s="303">
        <v>7</v>
      </c>
      <c r="B55" s="290" t="s">
        <v>14</v>
      </c>
      <c r="C55" s="291"/>
      <c r="D55" s="291"/>
      <c r="E55" s="292"/>
      <c r="F55" s="67" t="s">
        <v>5</v>
      </c>
      <c r="G55" s="20">
        <f>G56+G57+G58+G60+G62</f>
        <v>9728.4</v>
      </c>
      <c r="H55" s="20">
        <f t="shared" ref="H55:I55" si="14">H56+H57+H58+H60+H62</f>
        <v>9728.4326299999993</v>
      </c>
      <c r="I55" s="20">
        <f t="shared" si="14"/>
        <v>9728.4</v>
      </c>
      <c r="J55" s="21">
        <f>I55-H55</f>
        <v>-3.2629999999699066E-2</v>
      </c>
      <c r="K55" s="22">
        <f>IF(I55=0,0,I55/H55*100)</f>
        <v>99.99966459139678</v>
      </c>
      <c r="L55" s="83">
        <f>I55/G55*100</f>
        <v>100</v>
      </c>
      <c r="M55" s="86">
        <f>I55-G55</f>
        <v>0</v>
      </c>
      <c r="N55" s="87">
        <f>N56+N57+N58+N60+N62</f>
        <v>9728.4</v>
      </c>
      <c r="O55" s="83">
        <f>N55/G55*100</f>
        <v>100</v>
      </c>
      <c r="P55" s="185"/>
      <c r="Q55" s="306" t="s">
        <v>15</v>
      </c>
    </row>
    <row r="56" spans="1:17" s="2" customFormat="1" ht="135" customHeight="1" x14ac:dyDescent="0.25">
      <c r="A56" s="304"/>
      <c r="B56" s="293"/>
      <c r="C56" s="294"/>
      <c r="D56" s="294"/>
      <c r="E56" s="295"/>
      <c r="F56" s="76" t="s">
        <v>80</v>
      </c>
      <c r="G56" s="28"/>
      <c r="H56" s="28"/>
      <c r="I56" s="28"/>
      <c r="J56" s="28"/>
      <c r="K56" s="24"/>
      <c r="L56" s="28"/>
      <c r="M56" s="28"/>
      <c r="N56" s="28"/>
      <c r="O56" s="28"/>
      <c r="P56" s="198"/>
      <c r="Q56" s="307"/>
    </row>
    <row r="57" spans="1:17" s="2" customFormat="1" ht="135" customHeight="1" x14ac:dyDescent="0.25">
      <c r="A57" s="304"/>
      <c r="B57" s="293"/>
      <c r="C57" s="294"/>
      <c r="D57" s="294"/>
      <c r="E57" s="295"/>
      <c r="F57" s="76" t="s">
        <v>81</v>
      </c>
      <c r="G57" s="66">
        <v>993.9</v>
      </c>
      <c r="H57" s="66">
        <v>993.9</v>
      </c>
      <c r="I57" s="66">
        <v>993.9</v>
      </c>
      <c r="J57" s="40">
        <f>I57-H57</f>
        <v>0</v>
      </c>
      <c r="K57" s="24">
        <f>I57/H57*100</f>
        <v>100</v>
      </c>
      <c r="L57" s="98">
        <f>I57/G57*100</f>
        <v>100</v>
      </c>
      <c r="M57" s="99">
        <f>I57-G57</f>
        <v>0</v>
      </c>
      <c r="N57" s="152">
        <v>993.9</v>
      </c>
      <c r="O57" s="98">
        <f>N57/G57*100</f>
        <v>100</v>
      </c>
      <c r="P57" s="189"/>
      <c r="Q57" s="307"/>
    </row>
    <row r="58" spans="1:17" s="2" customFormat="1" ht="135" customHeight="1" x14ac:dyDescent="0.25">
      <c r="A58" s="304"/>
      <c r="B58" s="293"/>
      <c r="C58" s="294"/>
      <c r="D58" s="294"/>
      <c r="E58" s="295"/>
      <c r="F58" s="76" t="s">
        <v>82</v>
      </c>
      <c r="G58" s="66">
        <v>8734.5</v>
      </c>
      <c r="H58" s="66">
        <v>8734.5326299999997</v>
      </c>
      <c r="I58" s="66">
        <v>8734.5</v>
      </c>
      <c r="J58" s="40">
        <v>8734.5326299999997</v>
      </c>
      <c r="K58" s="24">
        <f>I58/H58*100</f>
        <v>99.999626425346591</v>
      </c>
      <c r="L58" s="98">
        <f>I58/G58*100</f>
        <v>100</v>
      </c>
      <c r="M58" s="99">
        <f>I58-G58</f>
        <v>0</v>
      </c>
      <c r="N58" s="152">
        <v>8734.5</v>
      </c>
      <c r="O58" s="98">
        <f>N58/G58*100</f>
        <v>100</v>
      </c>
      <c r="P58" s="189"/>
      <c r="Q58" s="307"/>
    </row>
    <row r="59" spans="1:17" s="2" customFormat="1" ht="202.5" x14ac:dyDescent="0.25">
      <c r="A59" s="304"/>
      <c r="B59" s="293"/>
      <c r="C59" s="294"/>
      <c r="D59" s="294"/>
      <c r="E59" s="295"/>
      <c r="F59" s="77" t="s">
        <v>83</v>
      </c>
      <c r="G59" s="28"/>
      <c r="H59" s="28"/>
      <c r="I59" s="28"/>
      <c r="J59" s="28"/>
      <c r="K59" s="34"/>
      <c r="L59" s="34"/>
      <c r="M59" s="34"/>
      <c r="N59" s="34"/>
      <c r="O59" s="34"/>
      <c r="P59" s="199"/>
      <c r="Q59" s="307"/>
    </row>
    <row r="60" spans="1:17" s="2" customFormat="1" ht="202.5" x14ac:dyDescent="0.25">
      <c r="A60" s="304"/>
      <c r="B60" s="293"/>
      <c r="C60" s="294"/>
      <c r="D60" s="294"/>
      <c r="E60" s="295"/>
      <c r="F60" s="77" t="s">
        <v>86</v>
      </c>
      <c r="G60" s="28"/>
      <c r="H60" s="28"/>
      <c r="I60" s="28"/>
      <c r="J60" s="28"/>
      <c r="K60" s="34"/>
      <c r="L60" s="34"/>
      <c r="M60" s="34"/>
      <c r="N60" s="34"/>
      <c r="O60" s="34"/>
      <c r="P60" s="199"/>
      <c r="Q60" s="307"/>
    </row>
    <row r="61" spans="1:17" s="2" customFormat="1" ht="135" customHeight="1" x14ac:dyDescent="0.25">
      <c r="A61" s="304"/>
      <c r="B61" s="293"/>
      <c r="C61" s="294"/>
      <c r="D61" s="294"/>
      <c r="E61" s="295"/>
      <c r="F61" s="77" t="s">
        <v>84</v>
      </c>
      <c r="G61" s="28"/>
      <c r="H61" s="28"/>
      <c r="I61" s="28"/>
      <c r="J61" s="28"/>
      <c r="K61" s="34"/>
      <c r="L61" s="34"/>
      <c r="M61" s="34"/>
      <c r="N61" s="34"/>
      <c r="O61" s="34"/>
      <c r="P61" s="199"/>
      <c r="Q61" s="307"/>
    </row>
    <row r="62" spans="1:17" s="2" customFormat="1" ht="135" customHeight="1" x14ac:dyDescent="0.25">
      <c r="A62" s="305"/>
      <c r="B62" s="296"/>
      <c r="C62" s="297"/>
      <c r="D62" s="297"/>
      <c r="E62" s="298"/>
      <c r="F62" s="78" t="s">
        <v>85</v>
      </c>
      <c r="G62" s="36"/>
      <c r="H62" s="28"/>
      <c r="I62" s="28"/>
      <c r="J62" s="28"/>
      <c r="K62" s="34"/>
      <c r="L62" s="34"/>
      <c r="M62" s="34"/>
      <c r="N62" s="34"/>
      <c r="O62" s="34"/>
      <c r="P62" s="200"/>
      <c r="Q62" s="308"/>
    </row>
    <row r="63" spans="1:17" s="2" customFormat="1" ht="135" customHeight="1" x14ac:dyDescent="0.25">
      <c r="A63" s="303">
        <v>8</v>
      </c>
      <c r="B63" s="290" t="s">
        <v>16</v>
      </c>
      <c r="C63" s="291"/>
      <c r="D63" s="291"/>
      <c r="E63" s="292"/>
      <c r="F63" s="67" t="s">
        <v>5</v>
      </c>
      <c r="G63" s="20">
        <f>G64+G65+G66+G68+G70</f>
        <v>2379238.7999999998</v>
      </c>
      <c r="H63" s="20">
        <f t="shared" ref="H63:I63" si="15">H64+H65+H66+H68+H70</f>
        <v>2379238.7999999998</v>
      </c>
      <c r="I63" s="20">
        <f t="shared" si="15"/>
        <v>2378231.7999999998</v>
      </c>
      <c r="J63" s="21">
        <f>I63-H63</f>
        <v>-1007</v>
      </c>
      <c r="K63" s="22">
        <f>IF(I63=0,0,I63/H63*100)</f>
        <v>99.957675538916064</v>
      </c>
      <c r="L63" s="83">
        <f>I63/G63*100</f>
        <v>99.957675538916064</v>
      </c>
      <c r="M63" s="86">
        <f>I63-G63</f>
        <v>-1007</v>
      </c>
      <c r="N63" s="87">
        <f>N64+N65+N66+N68+N70</f>
        <v>2378238.7999999998</v>
      </c>
      <c r="O63" s="83">
        <f>N63/G63*100</f>
        <v>99.957969750661434</v>
      </c>
      <c r="P63" s="185"/>
      <c r="Q63" s="259" t="s">
        <v>17</v>
      </c>
    </row>
    <row r="64" spans="1:17" s="2" customFormat="1" ht="135" customHeight="1" x14ac:dyDescent="0.25">
      <c r="A64" s="304"/>
      <c r="B64" s="293"/>
      <c r="C64" s="294"/>
      <c r="D64" s="294"/>
      <c r="E64" s="295"/>
      <c r="F64" s="68" t="s">
        <v>80</v>
      </c>
      <c r="G64" s="135">
        <v>89173.8</v>
      </c>
      <c r="H64" s="135">
        <v>89173.8</v>
      </c>
      <c r="I64" s="135">
        <v>88173.8</v>
      </c>
      <c r="J64" s="36">
        <f>I64-H64</f>
        <v>-1000</v>
      </c>
      <c r="K64" s="24">
        <f>I64/H64*100</f>
        <v>98.878594385346361</v>
      </c>
      <c r="L64" s="98">
        <f>I64/G64*100</f>
        <v>98.878594385346361</v>
      </c>
      <c r="M64" s="130">
        <f>I64-G64</f>
        <v>-1000</v>
      </c>
      <c r="N64" s="100">
        <f>I64</f>
        <v>88173.8</v>
      </c>
      <c r="O64" s="98">
        <f>N64/G64*100</f>
        <v>98.878594385346361</v>
      </c>
      <c r="P64" s="189"/>
      <c r="Q64" s="302"/>
    </row>
    <row r="65" spans="1:29" s="2" customFormat="1" ht="135" customHeight="1" x14ac:dyDescent="0.25">
      <c r="A65" s="304"/>
      <c r="B65" s="293"/>
      <c r="C65" s="294"/>
      <c r="D65" s="294"/>
      <c r="E65" s="295"/>
      <c r="F65" s="68" t="s">
        <v>81</v>
      </c>
      <c r="G65" s="135">
        <v>2033417.2</v>
      </c>
      <c r="H65" s="135">
        <v>2033417.2</v>
      </c>
      <c r="I65" s="135">
        <v>2033416.1</v>
      </c>
      <c r="J65" s="36">
        <f>I65-H65</f>
        <v>-1.0999999998603016</v>
      </c>
      <c r="K65" s="24">
        <f>I65/H65*100</f>
        <v>99.999945903870596</v>
      </c>
      <c r="L65" s="98">
        <f>I65/G65*100</f>
        <v>99.999945903870596</v>
      </c>
      <c r="M65" s="130">
        <f>I65-G65</f>
        <v>-1.0999999998603016</v>
      </c>
      <c r="N65" s="100">
        <f>G65</f>
        <v>2033417.2</v>
      </c>
      <c r="O65" s="98">
        <f>N65/G65*100</f>
        <v>100</v>
      </c>
      <c r="P65" s="189"/>
      <c r="Q65" s="302"/>
    </row>
    <row r="66" spans="1:29" s="2" customFormat="1" ht="135" customHeight="1" x14ac:dyDescent="0.25">
      <c r="A66" s="304"/>
      <c r="B66" s="293"/>
      <c r="C66" s="294"/>
      <c r="D66" s="294"/>
      <c r="E66" s="295"/>
      <c r="F66" s="68" t="s">
        <v>82</v>
      </c>
      <c r="G66" s="135">
        <v>256647.8</v>
      </c>
      <c r="H66" s="135">
        <v>256647.8</v>
      </c>
      <c r="I66" s="135">
        <v>256641.9</v>
      </c>
      <c r="J66" s="36">
        <f>I66-H66</f>
        <v>-5.8999999999941792</v>
      </c>
      <c r="K66" s="24">
        <f>I66/H66*100</f>
        <v>99.997701129719403</v>
      </c>
      <c r="L66" s="98">
        <f>I66/G66*100</f>
        <v>99.997701129719403</v>
      </c>
      <c r="M66" s="130">
        <f>I66-G66</f>
        <v>-5.8999999999941792</v>
      </c>
      <c r="N66" s="100">
        <f>G66</f>
        <v>256647.8</v>
      </c>
      <c r="O66" s="98">
        <f>N66/G66*100</f>
        <v>100</v>
      </c>
      <c r="P66" s="189"/>
      <c r="Q66" s="302"/>
    </row>
    <row r="67" spans="1:29" s="2" customFormat="1" ht="202.5" x14ac:dyDescent="0.25">
      <c r="A67" s="304"/>
      <c r="B67" s="293"/>
      <c r="C67" s="294"/>
      <c r="D67" s="294"/>
      <c r="E67" s="295"/>
      <c r="F67" s="69" t="s">
        <v>83</v>
      </c>
      <c r="G67" s="36">
        <v>874297.9</v>
      </c>
      <c r="H67" s="36">
        <v>874297.9</v>
      </c>
      <c r="I67" s="36">
        <v>874297.9</v>
      </c>
      <c r="J67" s="36">
        <f>I67-H67</f>
        <v>0</v>
      </c>
      <c r="K67" s="24">
        <f>I67/H67*100</f>
        <v>100</v>
      </c>
      <c r="L67" s="98">
        <f>I67/G67*100</f>
        <v>100</v>
      </c>
      <c r="M67" s="130">
        <f>I67-G67</f>
        <v>0</v>
      </c>
      <c r="N67" s="100">
        <f>G67</f>
        <v>874297.9</v>
      </c>
      <c r="O67" s="98">
        <f>N67/G67*100</f>
        <v>100</v>
      </c>
      <c r="P67" s="189"/>
      <c r="Q67" s="302"/>
    </row>
    <row r="68" spans="1:29" s="2" customFormat="1" ht="202.5" x14ac:dyDescent="0.25">
      <c r="A68" s="304"/>
      <c r="B68" s="293"/>
      <c r="C68" s="294"/>
      <c r="D68" s="294"/>
      <c r="E68" s="295"/>
      <c r="F68" s="69" t="s">
        <v>86</v>
      </c>
      <c r="G68" s="36"/>
      <c r="H68" s="36"/>
      <c r="I68" s="36"/>
      <c r="J68" s="36"/>
      <c r="K68" s="36"/>
      <c r="L68" s="98"/>
      <c r="M68" s="99"/>
      <c r="N68" s="100"/>
      <c r="O68" s="98"/>
      <c r="P68" s="189"/>
      <c r="Q68" s="302"/>
    </row>
    <row r="69" spans="1:29" s="2" customFormat="1" ht="135" customHeight="1" x14ac:dyDescent="0.25">
      <c r="A69" s="304"/>
      <c r="B69" s="293"/>
      <c r="C69" s="294"/>
      <c r="D69" s="294"/>
      <c r="E69" s="295"/>
      <c r="F69" s="69" t="s">
        <v>84</v>
      </c>
      <c r="G69" s="36"/>
      <c r="H69" s="36"/>
      <c r="I69" s="36"/>
      <c r="J69" s="36"/>
      <c r="K69" s="36"/>
      <c r="L69" s="98"/>
      <c r="M69" s="99"/>
      <c r="N69" s="100"/>
      <c r="O69" s="98"/>
      <c r="P69" s="189"/>
      <c r="Q69" s="302"/>
    </row>
    <row r="70" spans="1:29" s="2" customFormat="1" ht="135" customHeight="1" x14ac:dyDescent="0.25">
      <c r="A70" s="305"/>
      <c r="B70" s="296"/>
      <c r="C70" s="297"/>
      <c r="D70" s="297"/>
      <c r="E70" s="298"/>
      <c r="F70" s="70" t="s">
        <v>85</v>
      </c>
      <c r="G70" s="28"/>
      <c r="H70" s="28"/>
      <c r="I70" s="28"/>
      <c r="J70" s="39"/>
      <c r="K70" s="34"/>
      <c r="L70" s="98"/>
      <c r="M70" s="99"/>
      <c r="N70" s="100"/>
      <c r="O70" s="98"/>
      <c r="P70" s="193"/>
      <c r="Q70" s="260"/>
    </row>
    <row r="71" spans="1:29" s="2" customFormat="1" ht="135" customHeight="1" x14ac:dyDescent="0.25">
      <c r="A71" s="303">
        <v>9</v>
      </c>
      <c r="B71" s="290" t="s">
        <v>38</v>
      </c>
      <c r="C71" s="291"/>
      <c r="D71" s="291"/>
      <c r="E71" s="292"/>
      <c r="F71" s="67" t="s">
        <v>5</v>
      </c>
      <c r="G71" s="20">
        <f>G72+G73+G74+G76+G78</f>
        <v>1066430.3999999999</v>
      </c>
      <c r="H71" s="20">
        <f t="shared" ref="H71:I71" si="16">H72+H73+H74+H76+H78</f>
        <v>1066430.3999999999</v>
      </c>
      <c r="I71" s="20">
        <f t="shared" si="16"/>
        <v>806045.8</v>
      </c>
      <c r="J71" s="21">
        <f>I71-H71</f>
        <v>-260384.59999999986</v>
      </c>
      <c r="K71" s="22">
        <f>IF(I71=0,0,I71/H71*100)</f>
        <v>75.58353550311395</v>
      </c>
      <c r="L71" s="83">
        <f>I71/G71*100</f>
        <v>75.58353550311395</v>
      </c>
      <c r="M71" s="86">
        <f>I71-G71</f>
        <v>-260384.59999999986</v>
      </c>
      <c r="N71" s="87">
        <f>N72+N73+N74+N76+N78</f>
        <v>838038.5</v>
      </c>
      <c r="O71" s="83">
        <f>N71/G71*100</f>
        <v>78.583515623710653</v>
      </c>
      <c r="P71" s="185"/>
      <c r="Q71" s="259" t="s">
        <v>18</v>
      </c>
    </row>
    <row r="72" spans="1:29" s="2" customFormat="1" ht="135" customHeight="1" x14ac:dyDescent="0.25">
      <c r="A72" s="304"/>
      <c r="B72" s="293"/>
      <c r="C72" s="294"/>
      <c r="D72" s="294"/>
      <c r="E72" s="295"/>
      <c r="F72" s="68" t="s">
        <v>80</v>
      </c>
      <c r="G72" s="139"/>
      <c r="H72" s="139"/>
      <c r="I72" s="139"/>
      <c r="J72" s="31"/>
      <c r="K72" s="31"/>
      <c r="L72" s="31"/>
      <c r="M72" s="89"/>
      <c r="N72" s="90"/>
      <c r="O72" s="90"/>
      <c r="P72" s="192"/>
      <c r="Q72" s="302"/>
    </row>
    <row r="73" spans="1:29" s="2" customFormat="1" ht="135" customHeight="1" x14ac:dyDescent="0.25">
      <c r="A73" s="304"/>
      <c r="B73" s="293"/>
      <c r="C73" s="294"/>
      <c r="D73" s="294"/>
      <c r="E73" s="295"/>
      <c r="F73" s="68" t="s">
        <v>81</v>
      </c>
      <c r="G73" s="140">
        <v>405920.7</v>
      </c>
      <c r="H73" s="140">
        <v>405920.7</v>
      </c>
      <c r="I73" s="135">
        <v>334940.09999999998</v>
      </c>
      <c r="J73" s="49">
        <f>I73-H73</f>
        <v>-70980.600000000035</v>
      </c>
      <c r="K73" s="25">
        <f>I73/H73*100</f>
        <v>82.513678164232559</v>
      </c>
      <c r="L73" s="98">
        <f>I73/G73*100</f>
        <v>82.513678164232559</v>
      </c>
      <c r="M73" s="99">
        <f>I73-G73</f>
        <v>-70980.600000000035</v>
      </c>
      <c r="N73" s="100">
        <v>309515.2</v>
      </c>
      <c r="O73" s="98">
        <f>N73/G73*100</f>
        <v>76.250164133043725</v>
      </c>
      <c r="P73" s="189"/>
      <c r="Q73" s="302"/>
      <c r="AC73" s="18"/>
    </row>
    <row r="74" spans="1:29" s="2" customFormat="1" ht="135" customHeight="1" x14ac:dyDescent="0.25">
      <c r="A74" s="304"/>
      <c r="B74" s="293"/>
      <c r="C74" s="294"/>
      <c r="D74" s="294"/>
      <c r="E74" s="295"/>
      <c r="F74" s="68" t="s">
        <v>82</v>
      </c>
      <c r="G74" s="141">
        <v>660509.69999999995</v>
      </c>
      <c r="H74" s="140">
        <v>660509.69999999995</v>
      </c>
      <c r="I74" s="135">
        <v>471105.7</v>
      </c>
      <c r="J74" s="49">
        <f>I74-H74</f>
        <v>-189403.99999999994</v>
      </c>
      <c r="K74" s="25">
        <f>I74/H74*100</f>
        <v>71.324569495345798</v>
      </c>
      <c r="L74" s="98">
        <f>I74/G74*100</f>
        <v>71.324569495345798</v>
      </c>
      <c r="M74" s="99">
        <f>I74-G74</f>
        <v>-189403.99999999994</v>
      </c>
      <c r="N74" s="100">
        <v>528523.30000000005</v>
      </c>
      <c r="O74" s="98">
        <f>N74/G74*100</f>
        <v>80.017492551585562</v>
      </c>
      <c r="P74" s="189"/>
      <c r="Q74" s="302"/>
    </row>
    <row r="75" spans="1:29" s="2" customFormat="1" ht="202.5" x14ac:dyDescent="0.25">
      <c r="A75" s="304"/>
      <c r="B75" s="293"/>
      <c r="C75" s="294"/>
      <c r="D75" s="294"/>
      <c r="E75" s="295"/>
      <c r="F75" s="69" t="s">
        <v>83</v>
      </c>
      <c r="G75" s="36">
        <v>1914.5</v>
      </c>
      <c r="H75" s="36">
        <v>1914.5</v>
      </c>
      <c r="I75" s="28">
        <v>1914.5</v>
      </c>
      <c r="J75" s="219">
        <f>I75-H75</f>
        <v>0</v>
      </c>
      <c r="K75" s="34">
        <f>I75/H75*100</f>
        <v>100</v>
      </c>
      <c r="L75" s="98">
        <f>I75/G75*100</f>
        <v>100</v>
      </c>
      <c r="M75" s="99">
        <f>I75-G75</f>
        <v>0</v>
      </c>
      <c r="N75" s="100">
        <v>1773</v>
      </c>
      <c r="O75" s="98">
        <f>N75/G75*100</f>
        <v>92.609036301906499</v>
      </c>
      <c r="P75" s="189"/>
      <c r="Q75" s="302"/>
    </row>
    <row r="76" spans="1:29" s="2" customFormat="1" ht="202.5" x14ac:dyDescent="0.25">
      <c r="A76" s="304"/>
      <c r="B76" s="293"/>
      <c r="C76" s="294"/>
      <c r="D76" s="294"/>
      <c r="E76" s="295"/>
      <c r="F76" s="69" t="s">
        <v>86</v>
      </c>
      <c r="G76" s="28"/>
      <c r="H76" s="28"/>
      <c r="I76" s="28"/>
      <c r="J76" s="31"/>
      <c r="K76" s="34"/>
      <c r="L76" s="34"/>
      <c r="M76" s="99"/>
      <c r="N76" s="100"/>
      <c r="O76" s="98"/>
      <c r="P76" s="189"/>
      <c r="Q76" s="302"/>
    </row>
    <row r="77" spans="1:29" s="2" customFormat="1" ht="135" customHeight="1" x14ac:dyDescent="0.25">
      <c r="A77" s="304"/>
      <c r="B77" s="293"/>
      <c r="C77" s="294"/>
      <c r="D77" s="294"/>
      <c r="E77" s="295"/>
      <c r="F77" s="69" t="s">
        <v>84</v>
      </c>
      <c r="G77" s="28"/>
      <c r="H77" s="28"/>
      <c r="I77" s="28"/>
      <c r="J77" s="31"/>
      <c r="K77" s="34"/>
      <c r="L77" s="34"/>
      <c r="M77" s="99"/>
      <c r="N77" s="100"/>
      <c r="O77" s="98"/>
      <c r="P77" s="189"/>
      <c r="Q77" s="302"/>
    </row>
    <row r="78" spans="1:29" s="2" customFormat="1" ht="135" customHeight="1" x14ac:dyDescent="0.25">
      <c r="A78" s="305"/>
      <c r="B78" s="296"/>
      <c r="C78" s="297"/>
      <c r="D78" s="297"/>
      <c r="E78" s="298"/>
      <c r="F78" s="70" t="s">
        <v>85</v>
      </c>
      <c r="G78" s="28"/>
      <c r="H78" s="28"/>
      <c r="I78" s="28"/>
      <c r="J78" s="35"/>
      <c r="K78" s="34"/>
      <c r="L78" s="34"/>
      <c r="M78" s="99"/>
      <c r="N78" s="100"/>
      <c r="O78" s="98"/>
      <c r="P78" s="193"/>
      <c r="Q78" s="260"/>
    </row>
    <row r="79" spans="1:29" s="2" customFormat="1" ht="135" customHeight="1" x14ac:dyDescent="0.25">
      <c r="A79" s="303">
        <v>11</v>
      </c>
      <c r="B79" s="290" t="s">
        <v>39</v>
      </c>
      <c r="C79" s="291"/>
      <c r="D79" s="291"/>
      <c r="E79" s="292"/>
      <c r="F79" s="67" t="s">
        <v>5</v>
      </c>
      <c r="G79" s="20">
        <f>G80+G81+G82+G84+G86</f>
        <v>42129.399999999994</v>
      </c>
      <c r="H79" s="20">
        <f t="shared" ref="H79:I79" si="17">H80+H81+H82+H84+H86</f>
        <v>42129.399999999994</v>
      </c>
      <c r="I79" s="20">
        <f t="shared" si="17"/>
        <v>42129.399999999994</v>
      </c>
      <c r="J79" s="21">
        <f>I79-H79</f>
        <v>0</v>
      </c>
      <c r="K79" s="22">
        <f>IF(I79=0,0,I79/H79*100)</f>
        <v>100</v>
      </c>
      <c r="L79" s="83">
        <f>I79/G79*100</f>
        <v>100</v>
      </c>
      <c r="M79" s="86">
        <f>I79-G79</f>
        <v>0</v>
      </c>
      <c r="N79" s="87">
        <f>N80+N81+N82+N84+N86</f>
        <v>42129.399999999994</v>
      </c>
      <c r="O79" s="83">
        <f>N79/G79*100</f>
        <v>100</v>
      </c>
      <c r="P79" s="185"/>
      <c r="Q79" s="309" t="s">
        <v>19</v>
      </c>
    </row>
    <row r="80" spans="1:29" s="2" customFormat="1" ht="135" customHeight="1" x14ac:dyDescent="0.25">
      <c r="A80" s="304"/>
      <c r="B80" s="293"/>
      <c r="C80" s="294"/>
      <c r="D80" s="294"/>
      <c r="E80" s="295"/>
      <c r="F80" s="68" t="s">
        <v>80</v>
      </c>
      <c r="G80" s="36">
        <v>7421</v>
      </c>
      <c r="H80" s="36">
        <v>7421</v>
      </c>
      <c r="I80" s="36">
        <v>7421</v>
      </c>
      <c r="J80" s="73">
        <f>I80-H80</f>
        <v>0</v>
      </c>
      <c r="K80" s="41">
        <f>IF(I80=0,0,I80/H80*100)</f>
        <v>100</v>
      </c>
      <c r="L80" s="98">
        <f>I80/G80*100</f>
        <v>100</v>
      </c>
      <c r="M80" s="99">
        <f>I80-G80</f>
        <v>0</v>
      </c>
      <c r="N80" s="100">
        <f>G80</f>
        <v>7421</v>
      </c>
      <c r="O80" s="98">
        <f>N80/G80*100</f>
        <v>100</v>
      </c>
      <c r="P80" s="189"/>
      <c r="Q80" s="310"/>
    </row>
    <row r="81" spans="1:18" s="2" customFormat="1" ht="135" customHeight="1" x14ac:dyDescent="0.25">
      <c r="A81" s="304"/>
      <c r="B81" s="293"/>
      <c r="C81" s="294"/>
      <c r="D81" s="294"/>
      <c r="E81" s="295"/>
      <c r="F81" s="68" t="s">
        <v>81</v>
      </c>
      <c r="G81" s="36">
        <v>2390.3000000000002</v>
      </c>
      <c r="H81" s="36">
        <v>2390.3000000000002</v>
      </c>
      <c r="I81" s="36">
        <v>2390.3000000000002</v>
      </c>
      <c r="J81" s="74">
        <f>I81-H81</f>
        <v>0</v>
      </c>
      <c r="K81" s="41">
        <f>IF(I81=0,0,I81/H81*100)</f>
        <v>100</v>
      </c>
      <c r="L81" s="98">
        <f>I81/G81*100</f>
        <v>100</v>
      </c>
      <c r="M81" s="99">
        <f>I81-G81</f>
        <v>0</v>
      </c>
      <c r="N81" s="100">
        <f>G81</f>
        <v>2390.3000000000002</v>
      </c>
      <c r="O81" s="98">
        <f>N81/G81*100</f>
        <v>100</v>
      </c>
      <c r="P81" s="189"/>
      <c r="Q81" s="310"/>
    </row>
    <row r="82" spans="1:18" s="2" customFormat="1" ht="135" customHeight="1" x14ac:dyDescent="0.25">
      <c r="A82" s="304"/>
      <c r="B82" s="293"/>
      <c r="C82" s="294"/>
      <c r="D82" s="294"/>
      <c r="E82" s="295"/>
      <c r="F82" s="68" t="s">
        <v>82</v>
      </c>
      <c r="G82" s="66">
        <v>32318.1</v>
      </c>
      <c r="H82" s="66">
        <v>32318.1</v>
      </c>
      <c r="I82" s="135">
        <v>32318.1</v>
      </c>
      <c r="J82" s="40">
        <f>I82-H82</f>
        <v>0</v>
      </c>
      <c r="K82" s="41">
        <f>IF(I82=0,0,I82/H82*100)</f>
        <v>100</v>
      </c>
      <c r="L82" s="98">
        <f>I82/G82*100</f>
        <v>100</v>
      </c>
      <c r="M82" s="99">
        <f>I82-G82</f>
        <v>0</v>
      </c>
      <c r="N82" s="100">
        <f>G82</f>
        <v>32318.1</v>
      </c>
      <c r="O82" s="98">
        <f>N82/G82*100</f>
        <v>100</v>
      </c>
      <c r="P82" s="189"/>
      <c r="Q82" s="310"/>
    </row>
    <row r="83" spans="1:18" s="2" customFormat="1" ht="202.5" x14ac:dyDescent="0.25">
      <c r="A83" s="304"/>
      <c r="B83" s="293"/>
      <c r="C83" s="294"/>
      <c r="D83" s="294"/>
      <c r="E83" s="295"/>
      <c r="F83" s="69" t="s">
        <v>83</v>
      </c>
      <c r="G83" s="66">
        <v>7570.3</v>
      </c>
      <c r="H83" s="66">
        <v>7570.3</v>
      </c>
      <c r="I83" s="66">
        <v>7570.3</v>
      </c>
      <c r="J83" s="23">
        <v>0</v>
      </c>
      <c r="K83" s="41">
        <f>IF(I83=0,0,I83/H83*100)</f>
        <v>100</v>
      </c>
      <c r="L83" s="98">
        <f>I83/G83*100</f>
        <v>100</v>
      </c>
      <c r="M83" s="99">
        <f>I83-G83</f>
        <v>0</v>
      </c>
      <c r="N83" s="100">
        <f>G83</f>
        <v>7570.3</v>
      </c>
      <c r="O83" s="98">
        <f>N83/G83*100</f>
        <v>100</v>
      </c>
      <c r="P83" s="189"/>
      <c r="Q83" s="310"/>
    </row>
    <row r="84" spans="1:18" s="2" customFormat="1" ht="202.5" x14ac:dyDescent="0.25">
      <c r="A84" s="304"/>
      <c r="B84" s="293"/>
      <c r="C84" s="294"/>
      <c r="D84" s="294"/>
      <c r="E84" s="295"/>
      <c r="F84" s="69" t="s">
        <v>86</v>
      </c>
      <c r="G84" s="66"/>
      <c r="H84" s="66"/>
      <c r="I84" s="66"/>
      <c r="J84" s="23"/>
      <c r="K84" s="41"/>
      <c r="L84" s="98"/>
      <c r="M84" s="99"/>
      <c r="N84" s="100"/>
      <c r="O84" s="98"/>
      <c r="P84" s="189"/>
      <c r="Q84" s="310"/>
    </row>
    <row r="85" spans="1:18" s="2" customFormat="1" ht="135" customHeight="1" x14ac:dyDescent="0.25">
      <c r="A85" s="304"/>
      <c r="B85" s="293"/>
      <c r="C85" s="294"/>
      <c r="D85" s="294"/>
      <c r="E85" s="295"/>
      <c r="F85" s="69" t="s">
        <v>84</v>
      </c>
      <c r="G85" s="66">
        <v>151.5</v>
      </c>
      <c r="H85" s="66">
        <v>151.5</v>
      </c>
      <c r="I85" s="66">
        <v>151.5</v>
      </c>
      <c r="J85" s="23">
        <f>I85-H85</f>
        <v>0</v>
      </c>
      <c r="K85" s="41">
        <f>IF(I85=0,0,I85/H85*100)</f>
        <v>100</v>
      </c>
      <c r="L85" s="98">
        <f>I85/G85*100</f>
        <v>100</v>
      </c>
      <c r="M85" s="99">
        <f>I85-G85</f>
        <v>0</v>
      </c>
      <c r="N85" s="100">
        <f>G85</f>
        <v>151.5</v>
      </c>
      <c r="O85" s="98">
        <f>N85/G85*100</f>
        <v>100</v>
      </c>
      <c r="P85" s="189"/>
      <c r="Q85" s="310"/>
    </row>
    <row r="86" spans="1:18" s="2" customFormat="1" ht="135" customHeight="1" x14ac:dyDescent="0.25">
      <c r="A86" s="305"/>
      <c r="B86" s="296"/>
      <c r="C86" s="297"/>
      <c r="D86" s="297"/>
      <c r="E86" s="298"/>
      <c r="F86" s="70" t="s">
        <v>85</v>
      </c>
      <c r="G86" s="23"/>
      <c r="H86" s="23"/>
      <c r="I86" s="23"/>
      <c r="J86" s="23"/>
      <c r="K86" s="23"/>
      <c r="L86" s="88"/>
      <c r="M86" s="89"/>
      <c r="N86" s="90"/>
      <c r="O86" s="88"/>
      <c r="P86" s="201"/>
      <c r="Q86" s="311"/>
    </row>
    <row r="87" spans="1:18" s="2" customFormat="1" ht="135" customHeight="1" x14ac:dyDescent="0.25">
      <c r="A87" s="303">
        <v>12</v>
      </c>
      <c r="B87" s="290" t="s">
        <v>20</v>
      </c>
      <c r="C87" s="291"/>
      <c r="D87" s="291"/>
      <c r="E87" s="292"/>
      <c r="F87" s="67" t="s">
        <v>5</v>
      </c>
      <c r="G87" s="20">
        <f>G88+G89+G90+G92+G94</f>
        <v>3829500.5999999996</v>
      </c>
      <c r="H87" s="20">
        <f t="shared" ref="H87:I87" si="18">H88+H89+H90+H92+H94</f>
        <v>3829500.6372699998</v>
      </c>
      <c r="I87" s="20">
        <f t="shared" si="18"/>
        <v>266354.2</v>
      </c>
      <c r="J87" s="21">
        <f>I87-H87</f>
        <v>-3563146.4372699996</v>
      </c>
      <c r="K87" s="22">
        <f>IF(I87=0,0,I87/H87*100)</f>
        <v>6.9553246031023086</v>
      </c>
      <c r="L87" s="83">
        <f>I87/G87*100</f>
        <v>6.9553246707938898</v>
      </c>
      <c r="M87" s="86">
        <f>I87-G87</f>
        <v>-3563146.3999999994</v>
      </c>
      <c r="N87" s="87">
        <f>N88+N89+N90+N92+N94</f>
        <v>265162.26999999996</v>
      </c>
      <c r="O87" s="83">
        <f>N87/G87*100</f>
        <v>6.9241997246325013</v>
      </c>
      <c r="P87" s="185"/>
      <c r="Q87" s="306" t="s">
        <v>15</v>
      </c>
    </row>
    <row r="88" spans="1:18" s="2" customFormat="1" ht="135" customHeight="1" x14ac:dyDescent="0.25">
      <c r="A88" s="304"/>
      <c r="B88" s="293"/>
      <c r="C88" s="294"/>
      <c r="D88" s="294"/>
      <c r="E88" s="295"/>
      <c r="F88" s="68" t="s">
        <v>80</v>
      </c>
      <c r="G88" s="66"/>
      <c r="H88" s="66"/>
      <c r="I88" s="66"/>
      <c r="J88" s="23"/>
      <c r="K88" s="23"/>
      <c r="L88" s="88"/>
      <c r="M88" s="89"/>
      <c r="N88" s="90"/>
      <c r="O88" s="88"/>
      <c r="P88" s="202"/>
      <c r="Q88" s="307"/>
      <c r="R88" s="18"/>
    </row>
    <row r="89" spans="1:18" s="2" customFormat="1" ht="135" customHeight="1" x14ac:dyDescent="0.25">
      <c r="A89" s="304"/>
      <c r="B89" s="293"/>
      <c r="C89" s="294"/>
      <c r="D89" s="294"/>
      <c r="E89" s="295"/>
      <c r="F89" s="68" t="s">
        <v>81</v>
      </c>
      <c r="G89" s="66">
        <v>121.3</v>
      </c>
      <c r="H89" s="66">
        <v>121.3</v>
      </c>
      <c r="I89" s="135">
        <v>121.3</v>
      </c>
      <c r="J89" s="23">
        <f>I89-H89</f>
        <v>0</v>
      </c>
      <c r="K89" s="23">
        <f>I89/H89*100</f>
        <v>100</v>
      </c>
      <c r="L89" s="98">
        <f>I89/G89*100</f>
        <v>100</v>
      </c>
      <c r="M89" s="99">
        <f>I89-G89</f>
        <v>0</v>
      </c>
      <c r="N89" s="100">
        <f>G89</f>
        <v>121.3</v>
      </c>
      <c r="O89" s="98">
        <f>N89/G89*100</f>
        <v>100</v>
      </c>
      <c r="P89" s="189"/>
      <c r="Q89" s="307"/>
    </row>
    <row r="90" spans="1:18" s="2" customFormat="1" ht="135" customHeight="1" x14ac:dyDescent="0.25">
      <c r="A90" s="304"/>
      <c r="B90" s="293"/>
      <c r="C90" s="294"/>
      <c r="D90" s="294"/>
      <c r="E90" s="295"/>
      <c r="F90" s="68" t="s">
        <v>82</v>
      </c>
      <c r="G90" s="66">
        <v>3829379.3</v>
      </c>
      <c r="H90" s="66">
        <v>3829379.33727</v>
      </c>
      <c r="I90" s="135">
        <v>266232.90000000002</v>
      </c>
      <c r="J90" s="40">
        <f>I90-H90</f>
        <v>-3563146.4372700001</v>
      </c>
      <c r="K90" s="25">
        <f>IF(I90=0,0,I90/H90*100)</f>
        <v>6.9523773058690992</v>
      </c>
      <c r="L90" s="98">
        <f>I90/G90*100</f>
        <v>6.9523773735341399</v>
      </c>
      <c r="M90" s="99">
        <f>I90-G90</f>
        <v>-3563146.4</v>
      </c>
      <c r="N90" s="100">
        <v>265040.96999999997</v>
      </c>
      <c r="O90" s="98">
        <f>N90/G90*100</f>
        <v>6.9212514414542321</v>
      </c>
      <c r="P90" s="189"/>
      <c r="Q90" s="307"/>
    </row>
    <row r="91" spans="1:18" s="2" customFormat="1" ht="202.5" x14ac:dyDescent="0.25">
      <c r="A91" s="304"/>
      <c r="B91" s="293"/>
      <c r="C91" s="294"/>
      <c r="D91" s="294"/>
      <c r="E91" s="295"/>
      <c r="F91" s="69" t="s">
        <v>83</v>
      </c>
      <c r="G91" s="66">
        <v>213246.5</v>
      </c>
      <c r="H91" s="66">
        <v>125380.90742</v>
      </c>
      <c r="I91" s="66">
        <v>125380.9</v>
      </c>
      <c r="J91" s="23">
        <f>I91-H91</f>
        <v>-7.4200000090058893E-3</v>
      </c>
      <c r="K91" s="23">
        <f>IF(I91=0,0,I91/H91*100)</f>
        <v>99.999994082033567</v>
      </c>
      <c r="L91" s="98">
        <f>I91/G91*100</f>
        <v>58.796228777494584</v>
      </c>
      <c r="M91" s="99">
        <f>I91-G91</f>
        <v>-87865.600000000006</v>
      </c>
      <c r="N91" s="100">
        <v>212649.2905</v>
      </c>
      <c r="O91" s="98">
        <f>N91/G91*100</f>
        <v>99.719944055353778</v>
      </c>
      <c r="P91" s="189"/>
      <c r="Q91" s="307"/>
    </row>
    <row r="92" spans="1:18" s="2" customFormat="1" ht="202.5" x14ac:dyDescent="0.25">
      <c r="A92" s="304"/>
      <c r="B92" s="293"/>
      <c r="C92" s="294"/>
      <c r="D92" s="294"/>
      <c r="E92" s="295"/>
      <c r="F92" s="69" t="s">
        <v>86</v>
      </c>
      <c r="G92" s="23"/>
      <c r="H92" s="23"/>
      <c r="I92" s="23"/>
      <c r="J92" s="23"/>
      <c r="K92" s="23"/>
      <c r="L92" s="88"/>
      <c r="M92" s="89"/>
      <c r="N92" s="90"/>
      <c r="O92" s="88"/>
      <c r="P92" s="202"/>
      <c r="Q92" s="307"/>
    </row>
    <row r="93" spans="1:18" s="2" customFormat="1" ht="135" customHeight="1" x14ac:dyDescent="0.25">
      <c r="A93" s="304"/>
      <c r="B93" s="293"/>
      <c r="C93" s="294"/>
      <c r="D93" s="294"/>
      <c r="E93" s="295"/>
      <c r="F93" s="69" t="s">
        <v>84</v>
      </c>
      <c r="G93" s="23"/>
      <c r="H93" s="23"/>
      <c r="I93" s="23"/>
      <c r="J93" s="23"/>
      <c r="K93" s="23"/>
      <c r="L93" s="88"/>
      <c r="M93" s="89"/>
      <c r="N93" s="90"/>
      <c r="O93" s="88"/>
      <c r="P93" s="202"/>
      <c r="Q93" s="307"/>
    </row>
    <row r="94" spans="1:18" s="2" customFormat="1" ht="135" customHeight="1" x14ac:dyDescent="0.25">
      <c r="A94" s="305"/>
      <c r="B94" s="296"/>
      <c r="C94" s="297"/>
      <c r="D94" s="297"/>
      <c r="E94" s="298"/>
      <c r="F94" s="70" t="s">
        <v>85</v>
      </c>
      <c r="G94" s="23"/>
      <c r="H94" s="23"/>
      <c r="I94" s="23"/>
      <c r="J94" s="23"/>
      <c r="K94" s="23"/>
      <c r="L94" s="23"/>
      <c r="M94" s="89"/>
      <c r="N94" s="90"/>
      <c r="O94" s="88"/>
      <c r="P94" s="201"/>
      <c r="Q94" s="308"/>
    </row>
    <row r="95" spans="1:18" s="2" customFormat="1" ht="135" customHeight="1" x14ac:dyDescent="0.25">
      <c r="A95" s="303">
        <v>13</v>
      </c>
      <c r="B95" s="290" t="s">
        <v>21</v>
      </c>
      <c r="C95" s="291"/>
      <c r="D95" s="291"/>
      <c r="E95" s="292"/>
      <c r="F95" s="67" t="s">
        <v>5</v>
      </c>
      <c r="G95" s="20">
        <f>G96+G97+G98+G100+G102</f>
        <v>117557</v>
      </c>
      <c r="H95" s="20">
        <f t="shared" ref="H95:I95" si="19">H96+H97+H98+H100+H102</f>
        <v>117557</v>
      </c>
      <c r="I95" s="20">
        <f t="shared" si="19"/>
        <v>117258.9</v>
      </c>
      <c r="J95" s="21">
        <f>I95-H95</f>
        <v>-298.10000000000582</v>
      </c>
      <c r="K95" s="22">
        <f>IF(I95=0,0,I95/H95*100)</f>
        <v>99.746420885187604</v>
      </c>
      <c r="L95" s="83">
        <f>I95/G95*100</f>
        <v>99.746420885187604</v>
      </c>
      <c r="M95" s="86">
        <f>I95-G95</f>
        <v>-298.10000000000582</v>
      </c>
      <c r="N95" s="87">
        <f>N96+N97+N98+N100+N102</f>
        <v>117557</v>
      </c>
      <c r="O95" s="83">
        <f>N95/G95*100</f>
        <v>100</v>
      </c>
      <c r="P95" s="185"/>
      <c r="Q95" s="312" t="s">
        <v>22</v>
      </c>
    </row>
    <row r="96" spans="1:18" s="2" customFormat="1" ht="135" customHeight="1" x14ac:dyDescent="0.25">
      <c r="A96" s="304"/>
      <c r="B96" s="293"/>
      <c r="C96" s="294"/>
      <c r="D96" s="294"/>
      <c r="E96" s="295"/>
      <c r="F96" s="68" t="s">
        <v>80</v>
      </c>
      <c r="G96" s="142"/>
      <c r="H96" s="142"/>
      <c r="I96" s="142"/>
      <c r="J96" s="42"/>
      <c r="K96" s="23"/>
      <c r="L96" s="23"/>
      <c r="M96" s="89"/>
      <c r="N96" s="90"/>
      <c r="O96" s="90"/>
      <c r="P96" s="192"/>
      <c r="Q96" s="313"/>
    </row>
    <row r="97" spans="1:17" s="2" customFormat="1" ht="135" customHeight="1" x14ac:dyDescent="0.25">
      <c r="A97" s="304"/>
      <c r="B97" s="293"/>
      <c r="C97" s="294"/>
      <c r="D97" s="294"/>
      <c r="E97" s="295"/>
      <c r="F97" s="68" t="s">
        <v>81</v>
      </c>
      <c r="G97" s="66">
        <v>23667.200000000001</v>
      </c>
      <c r="H97" s="66">
        <v>23667.200000000001</v>
      </c>
      <c r="I97" s="66">
        <v>23667.200000000001</v>
      </c>
      <c r="J97" s="23">
        <f>I97-H97</f>
        <v>0</v>
      </c>
      <c r="K97" s="23">
        <f>IF(I97=0,0,I97/H97*100)</f>
        <v>100</v>
      </c>
      <c r="L97" s="98">
        <f>I97/G97*100</f>
        <v>100</v>
      </c>
      <c r="M97" s="99">
        <f>I97-G97</f>
        <v>0</v>
      </c>
      <c r="N97" s="100">
        <f>G97</f>
        <v>23667.200000000001</v>
      </c>
      <c r="O97" s="98">
        <f>N97/G97*100</f>
        <v>100</v>
      </c>
      <c r="P97" s="189"/>
      <c r="Q97" s="313"/>
    </row>
    <row r="98" spans="1:17" s="2" customFormat="1" ht="135" customHeight="1" x14ac:dyDescent="0.25">
      <c r="A98" s="304"/>
      <c r="B98" s="293"/>
      <c r="C98" s="294"/>
      <c r="D98" s="294"/>
      <c r="E98" s="295"/>
      <c r="F98" s="68" t="s">
        <v>82</v>
      </c>
      <c r="G98" s="143">
        <v>93889.8</v>
      </c>
      <c r="H98" s="143">
        <v>93889.8</v>
      </c>
      <c r="I98" s="135">
        <v>93591.7</v>
      </c>
      <c r="J98" s="40">
        <f>I98-H98</f>
        <v>-298.10000000000582</v>
      </c>
      <c r="K98" s="25">
        <f>IF(I98=0,0,I98/H98*100)</f>
        <v>99.682500122484015</v>
      </c>
      <c r="L98" s="98">
        <f>I98/G98*100</f>
        <v>99.682500122484015</v>
      </c>
      <c r="M98" s="99">
        <f>I98-G98</f>
        <v>-298.10000000000582</v>
      </c>
      <c r="N98" s="100">
        <f>G98</f>
        <v>93889.8</v>
      </c>
      <c r="O98" s="98">
        <f>N98/G98*100</f>
        <v>100</v>
      </c>
      <c r="P98" s="189"/>
      <c r="Q98" s="313"/>
    </row>
    <row r="99" spans="1:17" s="2" customFormat="1" ht="202.5" x14ac:dyDescent="0.25">
      <c r="A99" s="304"/>
      <c r="B99" s="293"/>
      <c r="C99" s="294"/>
      <c r="D99" s="294"/>
      <c r="E99" s="295"/>
      <c r="F99" s="69" t="s">
        <v>83</v>
      </c>
      <c r="G99" s="42"/>
      <c r="H99" s="42"/>
      <c r="I99" s="42"/>
      <c r="J99" s="42"/>
      <c r="K99" s="42"/>
      <c r="L99" s="42"/>
      <c r="M99" s="89"/>
      <c r="N99" s="90"/>
      <c r="O99" s="88"/>
      <c r="P99" s="202"/>
      <c r="Q99" s="313"/>
    </row>
    <row r="100" spans="1:17" s="2" customFormat="1" ht="202.5" x14ac:dyDescent="0.25">
      <c r="A100" s="304"/>
      <c r="B100" s="293"/>
      <c r="C100" s="294"/>
      <c r="D100" s="294"/>
      <c r="E100" s="295"/>
      <c r="F100" s="69" t="s">
        <v>86</v>
      </c>
      <c r="G100" s="42"/>
      <c r="H100" s="42"/>
      <c r="I100" s="42"/>
      <c r="J100" s="42"/>
      <c r="K100" s="42"/>
      <c r="L100" s="42"/>
      <c r="M100" s="89"/>
      <c r="N100" s="90"/>
      <c r="O100" s="88"/>
      <c r="P100" s="202"/>
      <c r="Q100" s="313"/>
    </row>
    <row r="101" spans="1:17" s="2" customFormat="1" ht="135" customHeight="1" x14ac:dyDescent="0.25">
      <c r="A101" s="304"/>
      <c r="B101" s="293"/>
      <c r="C101" s="294"/>
      <c r="D101" s="294"/>
      <c r="E101" s="295"/>
      <c r="F101" s="69" t="s">
        <v>84</v>
      </c>
      <c r="G101" s="42"/>
      <c r="H101" s="42"/>
      <c r="I101" s="42"/>
      <c r="J101" s="42"/>
      <c r="K101" s="42"/>
      <c r="L101" s="42"/>
      <c r="M101" s="89"/>
      <c r="N101" s="90"/>
      <c r="O101" s="88"/>
      <c r="P101" s="202"/>
      <c r="Q101" s="313"/>
    </row>
    <row r="102" spans="1:17" s="2" customFormat="1" ht="135" customHeight="1" x14ac:dyDescent="0.25">
      <c r="A102" s="305"/>
      <c r="B102" s="296"/>
      <c r="C102" s="297"/>
      <c r="D102" s="297"/>
      <c r="E102" s="298"/>
      <c r="F102" s="70" t="s">
        <v>85</v>
      </c>
      <c r="G102" s="42"/>
      <c r="H102" s="42"/>
      <c r="I102" s="42"/>
      <c r="J102" s="42"/>
      <c r="K102" s="42"/>
      <c r="L102" s="42"/>
      <c r="M102" s="89"/>
      <c r="N102" s="90"/>
      <c r="O102" s="88"/>
      <c r="P102" s="201"/>
      <c r="Q102" s="314"/>
    </row>
    <row r="103" spans="1:17" s="2" customFormat="1" ht="135" customHeight="1" x14ac:dyDescent="0.25">
      <c r="A103" s="303">
        <v>14</v>
      </c>
      <c r="B103" s="290" t="s">
        <v>40</v>
      </c>
      <c r="C103" s="291"/>
      <c r="D103" s="291"/>
      <c r="E103" s="292"/>
      <c r="F103" s="67" t="s">
        <v>5</v>
      </c>
      <c r="G103" s="20">
        <f>G104+G105+G106+G108+G110</f>
        <v>3644.2</v>
      </c>
      <c r="H103" s="20">
        <f t="shared" ref="H103:I103" si="20">H104+H105+H106+H108+H110</f>
        <v>3644.22</v>
      </c>
      <c r="I103" s="20">
        <f t="shared" si="20"/>
        <v>3420.7000000000003</v>
      </c>
      <c r="J103" s="21">
        <f>I103-H103</f>
        <v>-223.51999999999953</v>
      </c>
      <c r="K103" s="22">
        <f>IF(I103=0,0,I103/H103*100)</f>
        <v>93.866451531466282</v>
      </c>
      <c r="L103" s="83">
        <f>I103/G103*100</f>
        <v>93.866966686789979</v>
      </c>
      <c r="M103" s="86">
        <f>I103-G103</f>
        <v>-223.49999999999955</v>
      </c>
      <c r="N103" s="87">
        <f>N104+N105+N106+N108+N110</f>
        <v>3644.2</v>
      </c>
      <c r="O103" s="83">
        <f>N103/G103*100</f>
        <v>100</v>
      </c>
      <c r="P103" s="185"/>
      <c r="Q103" s="259" t="s">
        <v>34</v>
      </c>
    </row>
    <row r="104" spans="1:17" s="2" customFormat="1" ht="135" customHeight="1" x14ac:dyDescent="0.25">
      <c r="A104" s="304"/>
      <c r="B104" s="293"/>
      <c r="C104" s="294"/>
      <c r="D104" s="294"/>
      <c r="E104" s="295"/>
      <c r="F104" s="68" t="s">
        <v>80</v>
      </c>
      <c r="G104" s="36"/>
      <c r="H104" s="36"/>
      <c r="I104" s="36"/>
      <c r="J104" s="30"/>
      <c r="K104" s="52"/>
      <c r="L104" s="88"/>
      <c r="M104" s="89"/>
      <c r="N104" s="90"/>
      <c r="O104" s="88"/>
      <c r="P104" s="202"/>
      <c r="Q104" s="302"/>
    </row>
    <row r="105" spans="1:17" s="2" customFormat="1" ht="135" customHeight="1" x14ac:dyDescent="0.25">
      <c r="A105" s="304"/>
      <c r="B105" s="293"/>
      <c r="C105" s="294"/>
      <c r="D105" s="294"/>
      <c r="E105" s="295"/>
      <c r="F105" s="68" t="s">
        <v>81</v>
      </c>
      <c r="G105" s="143">
        <v>3245.6</v>
      </c>
      <c r="H105" s="36">
        <v>3245.6</v>
      </c>
      <c r="I105" s="36">
        <v>3044.4</v>
      </c>
      <c r="J105" s="149">
        <f>I105-H105</f>
        <v>-201.19999999999982</v>
      </c>
      <c r="K105" s="25">
        <f>IF(I105=0,0,I105/H105*100)</f>
        <v>93.800838057678092</v>
      </c>
      <c r="L105" s="98">
        <f>I105/G105*100</f>
        <v>93.800838057678092</v>
      </c>
      <c r="M105" s="99">
        <f>I105-G105</f>
        <v>-201.19999999999982</v>
      </c>
      <c r="N105" s="100">
        <f>G105</f>
        <v>3245.6</v>
      </c>
      <c r="O105" s="98">
        <f>N105/G105*100</f>
        <v>100</v>
      </c>
      <c r="P105" s="189"/>
      <c r="Q105" s="302"/>
    </row>
    <row r="106" spans="1:17" s="2" customFormat="1" ht="135" customHeight="1" x14ac:dyDescent="0.25">
      <c r="A106" s="304"/>
      <c r="B106" s="293"/>
      <c r="C106" s="294"/>
      <c r="D106" s="294"/>
      <c r="E106" s="295"/>
      <c r="F106" s="68" t="s">
        <v>82</v>
      </c>
      <c r="G106" s="143">
        <v>398.6</v>
      </c>
      <c r="H106" s="36">
        <v>398.62</v>
      </c>
      <c r="I106" s="36">
        <v>376.3</v>
      </c>
      <c r="J106" s="149">
        <f>I106-H106</f>
        <v>-22.319999999999993</v>
      </c>
      <c r="K106" s="25">
        <f>IF(I106=0,0,I106/H106*100)</f>
        <v>94.400682354121727</v>
      </c>
      <c r="L106" s="98">
        <f>I106/G106*100</f>
        <v>94.405418966382342</v>
      </c>
      <c r="M106" s="99">
        <f>I106-G106</f>
        <v>-22.300000000000011</v>
      </c>
      <c r="N106" s="100">
        <f>G106</f>
        <v>398.6</v>
      </c>
      <c r="O106" s="98">
        <f>N106/G106*100</f>
        <v>100</v>
      </c>
      <c r="P106" s="189"/>
      <c r="Q106" s="302"/>
    </row>
    <row r="107" spans="1:17" s="2" customFormat="1" ht="202.5" x14ac:dyDescent="0.25">
      <c r="A107" s="304"/>
      <c r="B107" s="293"/>
      <c r="C107" s="294"/>
      <c r="D107" s="294"/>
      <c r="E107" s="295"/>
      <c r="F107" s="69" t="s">
        <v>83</v>
      </c>
      <c r="G107" s="28"/>
      <c r="H107" s="28"/>
      <c r="I107" s="28"/>
      <c r="J107" s="30"/>
      <c r="K107" s="46"/>
      <c r="L107" s="46"/>
      <c r="M107" s="89"/>
      <c r="N107" s="90"/>
      <c r="O107" s="88"/>
      <c r="P107" s="202"/>
      <c r="Q107" s="302"/>
    </row>
    <row r="108" spans="1:17" s="2" customFormat="1" ht="202.5" x14ac:dyDescent="0.25">
      <c r="A108" s="304"/>
      <c r="B108" s="293"/>
      <c r="C108" s="294"/>
      <c r="D108" s="294"/>
      <c r="E108" s="295"/>
      <c r="F108" s="69" t="s">
        <v>86</v>
      </c>
      <c r="G108" s="28"/>
      <c r="H108" s="28"/>
      <c r="I108" s="28"/>
      <c r="J108" s="30"/>
      <c r="K108" s="30"/>
      <c r="L108" s="30"/>
      <c r="M108" s="89"/>
      <c r="N108" s="90"/>
      <c r="O108" s="88"/>
      <c r="P108" s="202"/>
      <c r="Q108" s="302"/>
    </row>
    <row r="109" spans="1:17" s="2" customFormat="1" ht="135" customHeight="1" x14ac:dyDescent="0.25">
      <c r="A109" s="304"/>
      <c r="B109" s="293"/>
      <c r="C109" s="294"/>
      <c r="D109" s="294"/>
      <c r="E109" s="295"/>
      <c r="F109" s="69" t="s">
        <v>84</v>
      </c>
      <c r="G109" s="28"/>
      <c r="H109" s="28"/>
      <c r="I109" s="28"/>
      <c r="J109" s="30"/>
      <c r="K109" s="30"/>
      <c r="L109" s="30"/>
      <c r="M109" s="89"/>
      <c r="N109" s="90"/>
      <c r="O109" s="88"/>
      <c r="P109" s="202"/>
      <c r="Q109" s="302"/>
    </row>
    <row r="110" spans="1:17" s="2" customFormat="1" ht="135" customHeight="1" x14ac:dyDescent="0.25">
      <c r="A110" s="305"/>
      <c r="B110" s="296"/>
      <c r="C110" s="297"/>
      <c r="D110" s="297"/>
      <c r="E110" s="298"/>
      <c r="F110" s="70" t="s">
        <v>85</v>
      </c>
      <c r="G110" s="28"/>
      <c r="H110" s="28"/>
      <c r="I110" s="28"/>
      <c r="J110" s="30"/>
      <c r="K110" s="30"/>
      <c r="L110" s="30"/>
      <c r="M110" s="89"/>
      <c r="N110" s="90"/>
      <c r="O110" s="88"/>
      <c r="P110" s="201"/>
      <c r="Q110" s="260"/>
    </row>
    <row r="111" spans="1:17" s="2" customFormat="1" ht="135" customHeight="1" x14ac:dyDescent="0.25">
      <c r="A111" s="303">
        <v>15</v>
      </c>
      <c r="B111" s="290" t="s">
        <v>23</v>
      </c>
      <c r="C111" s="291"/>
      <c r="D111" s="291"/>
      <c r="E111" s="292"/>
      <c r="F111" s="67" t="s">
        <v>5</v>
      </c>
      <c r="G111" s="20">
        <f>G112+G113+G114+G116+G118</f>
        <v>202060.4</v>
      </c>
      <c r="H111" s="20">
        <f t="shared" ref="H111:I111" si="21">H112+H113+H114+H116+H118</f>
        <v>202060.4</v>
      </c>
      <c r="I111" s="20">
        <f t="shared" si="21"/>
        <v>197028.3</v>
      </c>
      <c r="J111" s="21">
        <f>I111-H111</f>
        <v>-5032.1000000000058</v>
      </c>
      <c r="K111" s="22">
        <f>IF(I111=0,0,I111/H111*100)</f>
        <v>97.509606038590434</v>
      </c>
      <c r="L111" s="83">
        <f>I111/G111*100</f>
        <v>97.509606038590434</v>
      </c>
      <c r="M111" s="86">
        <f>I111-G111</f>
        <v>-5032.1000000000058</v>
      </c>
      <c r="N111" s="87">
        <f>N112+N113+N114+N116+N118</f>
        <v>202060.4</v>
      </c>
      <c r="O111" s="83">
        <f>N111/G111*100</f>
        <v>100</v>
      </c>
      <c r="P111" s="185"/>
      <c r="Q111" s="315" t="s">
        <v>24</v>
      </c>
    </row>
    <row r="112" spans="1:17" s="2" customFormat="1" ht="135" customHeight="1" x14ac:dyDescent="0.25">
      <c r="A112" s="304"/>
      <c r="B112" s="293"/>
      <c r="C112" s="294"/>
      <c r="D112" s="294"/>
      <c r="E112" s="295"/>
      <c r="F112" s="68" t="s">
        <v>80</v>
      </c>
      <c r="G112" s="28"/>
      <c r="H112" s="28"/>
      <c r="I112" s="28"/>
      <c r="J112" s="28"/>
      <c r="K112" s="28"/>
      <c r="L112" s="28"/>
      <c r="M112" s="89"/>
      <c r="N112" s="90"/>
      <c r="O112" s="90"/>
      <c r="P112" s="192"/>
      <c r="Q112" s="316"/>
    </row>
    <row r="113" spans="1:17" s="2" customFormat="1" ht="135" customHeight="1" x14ac:dyDescent="0.25">
      <c r="A113" s="304"/>
      <c r="B113" s="293"/>
      <c r="C113" s="294"/>
      <c r="D113" s="294"/>
      <c r="E113" s="295"/>
      <c r="F113" s="68" t="s">
        <v>81</v>
      </c>
      <c r="G113" s="66">
        <v>104704.5</v>
      </c>
      <c r="H113" s="214">
        <v>104704.5</v>
      </c>
      <c r="I113" s="66">
        <v>104704.5</v>
      </c>
      <c r="J113" s="28">
        <f>I113-H113</f>
        <v>0</v>
      </c>
      <c r="K113" s="28">
        <f>IF(I113=0,0,I113/H113*100)</f>
        <v>100</v>
      </c>
      <c r="L113" s="98">
        <f>I113/G113*100</f>
        <v>100</v>
      </c>
      <c r="M113" s="99">
        <f>I113-G113</f>
        <v>0</v>
      </c>
      <c r="N113" s="100">
        <f>G113</f>
        <v>104704.5</v>
      </c>
      <c r="O113" s="98">
        <f>N113/G113*100</f>
        <v>100</v>
      </c>
      <c r="P113" s="189"/>
      <c r="Q113" s="316"/>
    </row>
    <row r="114" spans="1:17" s="2" customFormat="1" ht="135" customHeight="1" x14ac:dyDescent="0.25">
      <c r="A114" s="304"/>
      <c r="B114" s="293"/>
      <c r="C114" s="294"/>
      <c r="D114" s="294"/>
      <c r="E114" s="295"/>
      <c r="F114" s="68" t="s">
        <v>82</v>
      </c>
      <c r="G114" s="66">
        <v>97355.9</v>
      </c>
      <c r="H114" s="66">
        <v>97355.9</v>
      </c>
      <c r="I114" s="135">
        <v>92323.8</v>
      </c>
      <c r="J114" s="29">
        <f>I114-H114</f>
        <v>-5032.0999999999913</v>
      </c>
      <c r="K114" s="213">
        <f>IF(I114=0,0,I114/H114*100)</f>
        <v>94.831232621751752</v>
      </c>
      <c r="L114" s="98">
        <f>I114/G114*100</f>
        <v>94.831232621751752</v>
      </c>
      <c r="M114" s="99">
        <f>I114-G114</f>
        <v>-5032.0999999999913</v>
      </c>
      <c r="N114" s="100">
        <f>G114</f>
        <v>97355.9</v>
      </c>
      <c r="O114" s="98">
        <f>N114/G114*100</f>
        <v>100</v>
      </c>
      <c r="P114" s="189"/>
      <c r="Q114" s="316"/>
    </row>
    <row r="115" spans="1:17" s="2" customFormat="1" ht="202.5" x14ac:dyDescent="0.25">
      <c r="A115" s="304"/>
      <c r="B115" s="293"/>
      <c r="C115" s="294"/>
      <c r="D115" s="294"/>
      <c r="E115" s="295"/>
      <c r="F115" s="69" t="s">
        <v>83</v>
      </c>
      <c r="G115" s="36">
        <v>160704.5</v>
      </c>
      <c r="H115" s="36">
        <v>160704.5</v>
      </c>
      <c r="I115" s="36">
        <v>160704.5</v>
      </c>
      <c r="J115" s="28">
        <v>0</v>
      </c>
      <c r="K115" s="28">
        <v>0</v>
      </c>
      <c r="L115" s="28">
        <v>0</v>
      </c>
      <c r="M115" s="28">
        <v>0</v>
      </c>
      <c r="N115" s="28">
        <v>138704.5</v>
      </c>
      <c r="O115" s="28">
        <f>N115/G115*100</f>
        <v>86.310277559122483</v>
      </c>
      <c r="P115" s="198"/>
      <c r="Q115" s="316"/>
    </row>
    <row r="116" spans="1:17" s="2" customFormat="1" ht="202.5" x14ac:dyDescent="0.25">
      <c r="A116" s="304"/>
      <c r="B116" s="293"/>
      <c r="C116" s="294"/>
      <c r="D116" s="294"/>
      <c r="E116" s="295"/>
      <c r="F116" s="69" t="s">
        <v>86</v>
      </c>
      <c r="G116" s="28"/>
      <c r="H116" s="28"/>
      <c r="I116" s="28"/>
      <c r="J116" s="28"/>
      <c r="K116" s="28"/>
      <c r="L116" s="28"/>
      <c r="M116" s="28"/>
      <c r="N116" s="28"/>
      <c r="O116" s="28"/>
      <c r="P116" s="198"/>
      <c r="Q116" s="316"/>
    </row>
    <row r="117" spans="1:17" s="2" customFormat="1" ht="135" customHeight="1" x14ac:dyDescent="0.25">
      <c r="A117" s="304"/>
      <c r="B117" s="293"/>
      <c r="C117" s="294"/>
      <c r="D117" s="294"/>
      <c r="E117" s="295"/>
      <c r="F117" s="69" t="s">
        <v>84</v>
      </c>
      <c r="G117" s="72">
        <v>48704.5</v>
      </c>
      <c r="H117" s="36">
        <v>48704.5</v>
      </c>
      <c r="I117" s="36">
        <v>48704.5</v>
      </c>
      <c r="J117" s="28">
        <v>0</v>
      </c>
      <c r="K117" s="28">
        <v>0</v>
      </c>
      <c r="L117" s="28">
        <v>0</v>
      </c>
      <c r="M117" s="28">
        <v>0</v>
      </c>
      <c r="N117" s="28">
        <v>70704.5</v>
      </c>
      <c r="O117" s="28">
        <f>N117/G117*100</f>
        <v>145.17036413473087</v>
      </c>
      <c r="P117" s="198"/>
      <c r="Q117" s="316"/>
    </row>
    <row r="118" spans="1:17" s="2" customFormat="1" ht="135" customHeight="1" x14ac:dyDescent="0.25">
      <c r="A118" s="305"/>
      <c r="B118" s="296"/>
      <c r="C118" s="297"/>
      <c r="D118" s="297"/>
      <c r="E118" s="298"/>
      <c r="F118" s="70" t="s">
        <v>85</v>
      </c>
      <c r="G118" s="28"/>
      <c r="H118" s="28"/>
      <c r="I118" s="28"/>
      <c r="J118" s="31"/>
      <c r="K118" s="28"/>
      <c r="L118" s="88"/>
      <c r="M118" s="89"/>
      <c r="N118" s="90"/>
      <c r="O118" s="88"/>
      <c r="P118" s="201"/>
      <c r="Q118" s="317"/>
    </row>
    <row r="119" spans="1:17" s="2" customFormat="1" ht="135" customHeight="1" x14ac:dyDescent="0.25">
      <c r="A119" s="303">
        <v>16</v>
      </c>
      <c r="B119" s="290" t="s">
        <v>25</v>
      </c>
      <c r="C119" s="291"/>
      <c r="D119" s="291"/>
      <c r="E119" s="292"/>
      <c r="F119" s="67" t="s">
        <v>5</v>
      </c>
      <c r="G119" s="20">
        <f>G120+G121+G122+G124+G126</f>
        <v>79355.199999999997</v>
      </c>
      <c r="H119" s="20">
        <f t="shared" ref="H119:I119" si="22">H120+H121+H122+H124+H126</f>
        <v>79355.199999999997</v>
      </c>
      <c r="I119" s="20">
        <f t="shared" si="22"/>
        <v>79335</v>
      </c>
      <c r="J119" s="21">
        <f>I119-H119</f>
        <v>-20.19999999999709</v>
      </c>
      <c r="K119" s="22">
        <f>IF(I119=0,0,I119/H119*100)</f>
        <v>99.974544831340609</v>
      </c>
      <c r="L119" s="83">
        <f>I119/G119*100</f>
        <v>99.974544831340609</v>
      </c>
      <c r="M119" s="86">
        <f>I119-G119</f>
        <v>-20.19999999999709</v>
      </c>
      <c r="N119" s="87">
        <f>N120+N121+N122+N124+N126</f>
        <v>79355.199999999997</v>
      </c>
      <c r="O119" s="83">
        <f>N119/G119*100</f>
        <v>100</v>
      </c>
      <c r="P119" s="185"/>
      <c r="Q119" s="284" t="s">
        <v>26</v>
      </c>
    </row>
    <row r="120" spans="1:17" s="2" customFormat="1" ht="135" customHeight="1" x14ac:dyDescent="0.25">
      <c r="A120" s="304"/>
      <c r="B120" s="293"/>
      <c r="C120" s="294"/>
      <c r="D120" s="294"/>
      <c r="E120" s="295"/>
      <c r="F120" s="68" t="s">
        <v>80</v>
      </c>
      <c r="G120" s="28"/>
      <c r="H120" s="28"/>
      <c r="I120" s="28"/>
      <c r="J120" s="35"/>
      <c r="K120" s="41"/>
      <c r="L120" s="41"/>
      <c r="M120" s="89"/>
      <c r="N120" s="90"/>
      <c r="O120" s="90"/>
      <c r="P120" s="192"/>
      <c r="Q120" s="285"/>
    </row>
    <row r="121" spans="1:17" s="2" customFormat="1" ht="135" customHeight="1" x14ac:dyDescent="0.25">
      <c r="A121" s="304"/>
      <c r="B121" s="293"/>
      <c r="C121" s="294"/>
      <c r="D121" s="294"/>
      <c r="E121" s="295"/>
      <c r="F121" s="68" t="s">
        <v>81</v>
      </c>
      <c r="G121" s="28"/>
      <c r="H121" s="28"/>
      <c r="I121" s="28"/>
      <c r="J121" s="35"/>
      <c r="K121" s="41"/>
      <c r="L121" s="41"/>
      <c r="M121" s="89"/>
      <c r="N121" s="90"/>
      <c r="O121" s="90"/>
      <c r="P121" s="192"/>
      <c r="Q121" s="285"/>
    </row>
    <row r="122" spans="1:17" s="2" customFormat="1" ht="135" customHeight="1" x14ac:dyDescent="0.25">
      <c r="A122" s="304"/>
      <c r="B122" s="293"/>
      <c r="C122" s="294"/>
      <c r="D122" s="294"/>
      <c r="E122" s="295"/>
      <c r="F122" s="68" t="s">
        <v>82</v>
      </c>
      <c r="G122" s="135">
        <v>79355.199999999997</v>
      </c>
      <c r="H122" s="135">
        <v>79355.199999999997</v>
      </c>
      <c r="I122" s="135">
        <v>79335</v>
      </c>
      <c r="J122" s="37">
        <f>I122-H122</f>
        <v>-20.19999999999709</v>
      </c>
      <c r="K122" s="25">
        <f>IF(I122=0,0,I122/H122*100)</f>
        <v>99.974544831340609</v>
      </c>
      <c r="L122" s="98">
        <f>I122/G122*100</f>
        <v>99.974544831340609</v>
      </c>
      <c r="M122" s="99">
        <f>I122-G122</f>
        <v>-20.19999999999709</v>
      </c>
      <c r="N122" s="100">
        <f>G122</f>
        <v>79355.199999999997</v>
      </c>
      <c r="O122" s="98">
        <f>N122/G122*100</f>
        <v>100</v>
      </c>
      <c r="P122" s="189"/>
      <c r="Q122" s="285"/>
    </row>
    <row r="123" spans="1:17" s="2" customFormat="1" ht="270" customHeight="1" x14ac:dyDescent="0.25">
      <c r="A123" s="304"/>
      <c r="B123" s="293"/>
      <c r="C123" s="294"/>
      <c r="D123" s="294"/>
      <c r="E123" s="295"/>
      <c r="F123" s="69" t="s">
        <v>83</v>
      </c>
      <c r="G123" s="32">
        <v>16000</v>
      </c>
      <c r="H123" s="32">
        <v>16000</v>
      </c>
      <c r="I123" s="32">
        <v>16000</v>
      </c>
      <c r="J123" s="149">
        <f>I123-H123</f>
        <v>0</v>
      </c>
      <c r="K123" s="66">
        <f>IF(I123=0,0,I123/H123*100)</f>
        <v>100</v>
      </c>
      <c r="L123" s="131"/>
      <c r="M123" s="132">
        <f>I123-G123</f>
        <v>0</v>
      </c>
      <c r="N123" s="133">
        <f>G123</f>
        <v>16000</v>
      </c>
      <c r="O123" s="133">
        <f>H123</f>
        <v>16000</v>
      </c>
      <c r="P123" s="203"/>
      <c r="Q123" s="285"/>
    </row>
    <row r="124" spans="1:17" s="2" customFormat="1" ht="232.5" customHeight="1" x14ac:dyDescent="0.25">
      <c r="A124" s="304"/>
      <c r="B124" s="293"/>
      <c r="C124" s="294"/>
      <c r="D124" s="294"/>
      <c r="E124" s="295"/>
      <c r="F124" s="69" t="s">
        <v>86</v>
      </c>
      <c r="G124" s="28"/>
      <c r="H124" s="28"/>
      <c r="I124" s="28"/>
      <c r="J124" s="28"/>
      <c r="K124" s="32"/>
      <c r="L124" s="32"/>
      <c r="M124" s="96"/>
      <c r="N124" s="97"/>
      <c r="O124" s="97"/>
      <c r="P124" s="204"/>
      <c r="Q124" s="285"/>
    </row>
    <row r="125" spans="1:17" s="2" customFormat="1" ht="135" customHeight="1" x14ac:dyDescent="0.25">
      <c r="A125" s="304"/>
      <c r="B125" s="293"/>
      <c r="C125" s="294"/>
      <c r="D125" s="294"/>
      <c r="E125" s="295"/>
      <c r="F125" s="69" t="s">
        <v>84</v>
      </c>
      <c r="G125" s="28"/>
      <c r="H125" s="28"/>
      <c r="I125" s="28"/>
      <c r="J125" s="35"/>
      <c r="K125" s="66"/>
      <c r="L125" s="95"/>
      <c r="M125" s="96"/>
      <c r="N125" s="97"/>
      <c r="O125" s="97"/>
      <c r="P125" s="204"/>
      <c r="Q125" s="285"/>
    </row>
    <row r="126" spans="1:17" s="2" customFormat="1" ht="135" customHeight="1" x14ac:dyDescent="0.25">
      <c r="A126" s="305"/>
      <c r="B126" s="296"/>
      <c r="C126" s="297"/>
      <c r="D126" s="297"/>
      <c r="E126" s="298"/>
      <c r="F126" s="70" t="s">
        <v>85</v>
      </c>
      <c r="G126" s="28"/>
      <c r="H126" s="28"/>
      <c r="I126" s="28"/>
      <c r="J126" s="35"/>
      <c r="K126" s="66"/>
      <c r="L126" s="95"/>
      <c r="M126" s="96"/>
      <c r="N126" s="97"/>
      <c r="O126" s="97"/>
      <c r="P126" s="205"/>
      <c r="Q126" s="286"/>
    </row>
    <row r="127" spans="1:17" s="2" customFormat="1" ht="135" customHeight="1" x14ac:dyDescent="0.25">
      <c r="A127" s="303">
        <v>17</v>
      </c>
      <c r="B127" s="290" t="s">
        <v>27</v>
      </c>
      <c r="C127" s="291"/>
      <c r="D127" s="291"/>
      <c r="E127" s="292"/>
      <c r="F127" s="67" t="s">
        <v>5</v>
      </c>
      <c r="G127" s="20">
        <f>G128+G129+G130+G132+G134</f>
        <v>636245.30000000005</v>
      </c>
      <c r="H127" s="20">
        <f t="shared" ref="H127:I127" si="23">H128+H129+H130+H132+H134</f>
        <v>636245.30000000005</v>
      </c>
      <c r="I127" s="20">
        <f t="shared" si="23"/>
        <v>636232.4</v>
      </c>
      <c r="J127" s="21">
        <f>I127-H127</f>
        <v>-12.900000000023283</v>
      </c>
      <c r="K127" s="22">
        <f>IF(I127=0,0,I127/H127*100)</f>
        <v>99.997972480111059</v>
      </c>
      <c r="L127" s="83">
        <f>I127/G127*100</f>
        <v>99.997972480111059</v>
      </c>
      <c r="M127" s="86">
        <f>I127-G127</f>
        <v>-12.900000000023283</v>
      </c>
      <c r="N127" s="87">
        <f>N128+N129+N130+N132+N134</f>
        <v>636245.30000000005</v>
      </c>
      <c r="O127" s="83">
        <f>N127/G127*100</f>
        <v>100</v>
      </c>
      <c r="P127" s="185"/>
      <c r="Q127" s="259" t="s">
        <v>171</v>
      </c>
    </row>
    <row r="128" spans="1:17" s="2" customFormat="1" ht="135" customHeight="1" x14ac:dyDescent="0.25">
      <c r="A128" s="304"/>
      <c r="B128" s="293"/>
      <c r="C128" s="294"/>
      <c r="D128" s="294"/>
      <c r="E128" s="295"/>
      <c r="F128" s="68" t="s">
        <v>80</v>
      </c>
      <c r="G128" s="28"/>
      <c r="H128" s="28"/>
      <c r="I128" s="28"/>
      <c r="J128" s="47"/>
      <c r="K128" s="52"/>
      <c r="L128" s="98"/>
      <c r="M128" s="99"/>
      <c r="N128" s="100"/>
      <c r="O128" s="98"/>
      <c r="P128" s="189"/>
      <c r="Q128" s="302"/>
    </row>
    <row r="129" spans="1:17" s="2" customFormat="1" ht="135" customHeight="1" x14ac:dyDescent="0.25">
      <c r="A129" s="304"/>
      <c r="B129" s="293"/>
      <c r="C129" s="294"/>
      <c r="D129" s="294"/>
      <c r="E129" s="295"/>
      <c r="F129" s="68" t="s">
        <v>81</v>
      </c>
      <c r="G129" s="66">
        <v>153652.9</v>
      </c>
      <c r="H129" s="66">
        <v>153652.9</v>
      </c>
      <c r="I129" s="66">
        <v>153652.9</v>
      </c>
      <c r="J129" s="47">
        <f>I129-H129</f>
        <v>0</v>
      </c>
      <c r="K129" s="55">
        <f>IF(I129=0,0,I129/H129*100)</f>
        <v>100</v>
      </c>
      <c r="L129" s="98">
        <f>I129/G129*100</f>
        <v>100</v>
      </c>
      <c r="M129" s="99">
        <f>I129-G129</f>
        <v>0</v>
      </c>
      <c r="N129" s="100">
        <f>G129</f>
        <v>153652.9</v>
      </c>
      <c r="O129" s="98">
        <f>N129/G129*100</f>
        <v>100</v>
      </c>
      <c r="P129" s="189"/>
      <c r="Q129" s="302"/>
    </row>
    <row r="130" spans="1:17" s="2" customFormat="1" ht="135" customHeight="1" x14ac:dyDescent="0.25">
      <c r="A130" s="304"/>
      <c r="B130" s="293"/>
      <c r="C130" s="294"/>
      <c r="D130" s="294"/>
      <c r="E130" s="295"/>
      <c r="F130" s="68" t="s">
        <v>82</v>
      </c>
      <c r="G130" s="66">
        <v>482592.4</v>
      </c>
      <c r="H130" s="66">
        <v>482592.4</v>
      </c>
      <c r="I130" s="135">
        <v>482579.5</v>
      </c>
      <c r="J130" s="40">
        <f>I130-H130</f>
        <v>-12.900000000023283</v>
      </c>
      <c r="K130" s="55">
        <f>IF(I130=0,0,I130/H130*100)</f>
        <v>99.997326936768999</v>
      </c>
      <c r="L130" s="98">
        <f>I130/G130*100</f>
        <v>99.997326936768999</v>
      </c>
      <c r="M130" s="99">
        <f>I130-G130</f>
        <v>-12.900000000023283</v>
      </c>
      <c r="N130" s="100">
        <f>G130</f>
        <v>482592.4</v>
      </c>
      <c r="O130" s="98">
        <f>N130/G130*100</f>
        <v>100</v>
      </c>
      <c r="P130" s="189"/>
      <c r="Q130" s="302"/>
    </row>
    <row r="131" spans="1:17" s="2" customFormat="1" ht="225" customHeight="1" x14ac:dyDescent="0.25">
      <c r="A131" s="304"/>
      <c r="B131" s="293"/>
      <c r="C131" s="294"/>
      <c r="D131" s="294"/>
      <c r="E131" s="295"/>
      <c r="F131" s="69" t="s">
        <v>83</v>
      </c>
      <c r="G131" s="36">
        <v>446864</v>
      </c>
      <c r="H131" s="36">
        <v>446864</v>
      </c>
      <c r="I131" s="72">
        <v>446864</v>
      </c>
      <c r="J131" s="64">
        <f>I131-H131</f>
        <v>0</v>
      </c>
      <c r="K131" s="38">
        <f>IF(I131=0,0,I131/H131*100)</f>
        <v>100</v>
      </c>
      <c r="L131" s="98">
        <f>I131/G131*100</f>
        <v>100</v>
      </c>
      <c r="M131" s="99">
        <f>I131-G131</f>
        <v>0</v>
      </c>
      <c r="N131" s="100">
        <f>G131</f>
        <v>446864</v>
      </c>
      <c r="O131" s="98">
        <f>N131/G131*100</f>
        <v>100</v>
      </c>
      <c r="P131" s="189"/>
      <c r="Q131" s="302"/>
    </row>
    <row r="132" spans="1:17" s="2" customFormat="1" ht="202.5" x14ac:dyDescent="0.25">
      <c r="A132" s="304"/>
      <c r="B132" s="293"/>
      <c r="C132" s="294"/>
      <c r="D132" s="294"/>
      <c r="E132" s="295"/>
      <c r="F132" s="69" t="s">
        <v>86</v>
      </c>
      <c r="G132" s="28"/>
      <c r="H132" s="28"/>
      <c r="I132" s="32"/>
      <c r="J132" s="47"/>
      <c r="K132" s="38"/>
      <c r="L132" s="98"/>
      <c r="M132" s="99"/>
      <c r="N132" s="100"/>
      <c r="O132" s="98"/>
      <c r="P132" s="189"/>
      <c r="Q132" s="302"/>
    </row>
    <row r="133" spans="1:17" s="2" customFormat="1" ht="135" customHeight="1" x14ac:dyDescent="0.25">
      <c r="A133" s="304"/>
      <c r="B133" s="293"/>
      <c r="C133" s="294"/>
      <c r="D133" s="294"/>
      <c r="E133" s="295"/>
      <c r="F133" s="69" t="s">
        <v>84</v>
      </c>
      <c r="G133" s="28"/>
      <c r="H133" s="28"/>
      <c r="I133" s="28"/>
      <c r="J133" s="53"/>
      <c r="K133" s="54"/>
      <c r="L133" s="98"/>
      <c r="M133" s="99"/>
      <c r="N133" s="100"/>
      <c r="O133" s="98"/>
      <c r="P133" s="189"/>
      <c r="Q133" s="302"/>
    </row>
    <row r="134" spans="1:17" s="2" customFormat="1" ht="135" customHeight="1" x14ac:dyDescent="0.25">
      <c r="A134" s="305"/>
      <c r="B134" s="296"/>
      <c r="C134" s="297"/>
      <c r="D134" s="297"/>
      <c r="E134" s="298"/>
      <c r="F134" s="70" t="s">
        <v>85</v>
      </c>
      <c r="G134" s="28"/>
      <c r="H134" s="28"/>
      <c r="I134" s="28"/>
      <c r="J134" s="31"/>
      <c r="K134" s="46"/>
      <c r="L134" s="98"/>
      <c r="M134" s="99"/>
      <c r="N134" s="100"/>
      <c r="O134" s="98"/>
      <c r="P134" s="193"/>
      <c r="Q134" s="260"/>
    </row>
    <row r="135" spans="1:17" s="2" customFormat="1" ht="135" customHeight="1" x14ac:dyDescent="0.25">
      <c r="A135" s="303">
        <v>18</v>
      </c>
      <c r="B135" s="290" t="s">
        <v>28</v>
      </c>
      <c r="C135" s="291"/>
      <c r="D135" s="291"/>
      <c r="E135" s="292"/>
      <c r="F135" s="67" t="s">
        <v>5</v>
      </c>
      <c r="G135" s="20">
        <f>G136+G137+G138+G140+G142</f>
        <v>11689.8</v>
      </c>
      <c r="H135" s="20">
        <f t="shared" ref="H135:I135" si="24">H136+H137+H138+H140+H142</f>
        <v>11689.8</v>
      </c>
      <c r="I135" s="20">
        <f t="shared" si="24"/>
        <v>11689.8</v>
      </c>
      <c r="J135" s="21">
        <f>I135-H135</f>
        <v>0</v>
      </c>
      <c r="K135" s="22">
        <f>IF(I135=0,0,I135/H135*100)</f>
        <v>100</v>
      </c>
      <c r="L135" s="83">
        <f>I135/G135*100</f>
        <v>100</v>
      </c>
      <c r="M135" s="86">
        <f>I135-G135</f>
        <v>0</v>
      </c>
      <c r="N135" s="87">
        <f>N136+N137+N138+N140+N142</f>
        <v>11689.8</v>
      </c>
      <c r="O135" s="83">
        <f>N135/G135*100</f>
        <v>100</v>
      </c>
      <c r="P135" s="185"/>
      <c r="Q135" s="318" t="s">
        <v>169</v>
      </c>
    </row>
    <row r="136" spans="1:17" s="2" customFormat="1" ht="135" customHeight="1" x14ac:dyDescent="0.25">
      <c r="A136" s="304"/>
      <c r="B136" s="293"/>
      <c r="C136" s="294"/>
      <c r="D136" s="294"/>
      <c r="E136" s="295"/>
      <c r="F136" s="68" t="s">
        <v>80</v>
      </c>
      <c r="G136" s="28"/>
      <c r="H136" s="28"/>
      <c r="I136" s="28"/>
      <c r="J136" s="30"/>
      <c r="K136" s="62"/>
      <c r="L136" s="88"/>
      <c r="M136" s="89"/>
      <c r="N136" s="90"/>
      <c r="O136" s="88"/>
      <c r="P136" s="202"/>
      <c r="Q136" s="319"/>
    </row>
    <row r="137" spans="1:17" s="2" customFormat="1" ht="135" customHeight="1" x14ac:dyDescent="0.25">
      <c r="A137" s="304"/>
      <c r="B137" s="293"/>
      <c r="C137" s="294"/>
      <c r="D137" s="294"/>
      <c r="E137" s="295"/>
      <c r="F137" s="68" t="s">
        <v>81</v>
      </c>
      <c r="G137" s="66">
        <v>9452.9</v>
      </c>
      <c r="H137" s="66">
        <v>9452.9</v>
      </c>
      <c r="I137" s="135">
        <v>9452.9</v>
      </c>
      <c r="J137" s="43">
        <f>I137-H137</f>
        <v>0</v>
      </c>
      <c r="K137" s="25">
        <f>IF(I137=0,0,I137/H137*100)</f>
        <v>100</v>
      </c>
      <c r="L137" s="98">
        <f>I137/G137*100</f>
        <v>100</v>
      </c>
      <c r="M137" s="99">
        <f>I137-G137</f>
        <v>0</v>
      </c>
      <c r="N137" s="100">
        <f>G137</f>
        <v>9452.9</v>
      </c>
      <c r="O137" s="98">
        <f>N137/G137*100</f>
        <v>100</v>
      </c>
      <c r="P137" s="189"/>
      <c r="Q137" s="319"/>
    </row>
    <row r="138" spans="1:17" s="2" customFormat="1" ht="135" customHeight="1" x14ac:dyDescent="0.25">
      <c r="A138" s="304"/>
      <c r="B138" s="293"/>
      <c r="C138" s="294"/>
      <c r="D138" s="294"/>
      <c r="E138" s="295"/>
      <c r="F138" s="68" t="s">
        <v>82</v>
      </c>
      <c r="G138" s="66">
        <v>2236.9</v>
      </c>
      <c r="H138" s="72">
        <v>2236.9</v>
      </c>
      <c r="I138" s="72">
        <v>2236.9</v>
      </c>
      <c r="J138" s="43">
        <f>I138-H138</f>
        <v>0</v>
      </c>
      <c r="K138" s="25">
        <f>IF(I138=0,0,I138/H138*100)</f>
        <v>100</v>
      </c>
      <c r="L138" s="98">
        <f>I138/G138*100</f>
        <v>100</v>
      </c>
      <c r="M138" s="99">
        <f>I138-G138</f>
        <v>0</v>
      </c>
      <c r="N138" s="100">
        <f>G138</f>
        <v>2236.9</v>
      </c>
      <c r="O138" s="98">
        <f>N138/G138*100</f>
        <v>100</v>
      </c>
      <c r="P138" s="189"/>
      <c r="Q138" s="319"/>
    </row>
    <row r="139" spans="1:17" s="2" customFormat="1" ht="202.5" x14ac:dyDescent="0.25">
      <c r="A139" s="304"/>
      <c r="B139" s="293"/>
      <c r="C139" s="294"/>
      <c r="D139" s="294"/>
      <c r="E139" s="295"/>
      <c r="F139" s="69" t="s">
        <v>83</v>
      </c>
      <c r="G139" s="28"/>
      <c r="H139" s="28"/>
      <c r="I139" s="28"/>
      <c r="J139" s="145"/>
      <c r="K139" s="62"/>
      <c r="L139" s="88"/>
      <c r="M139" s="89"/>
      <c r="N139" s="90"/>
      <c r="O139" s="88"/>
      <c r="P139" s="202"/>
      <c r="Q139" s="319"/>
    </row>
    <row r="140" spans="1:17" s="2" customFormat="1" ht="202.5" x14ac:dyDescent="0.25">
      <c r="A140" s="304"/>
      <c r="B140" s="293"/>
      <c r="C140" s="294"/>
      <c r="D140" s="294"/>
      <c r="E140" s="295"/>
      <c r="F140" s="69" t="s">
        <v>86</v>
      </c>
      <c r="G140" s="28"/>
      <c r="H140" s="28"/>
      <c r="I140" s="28"/>
      <c r="J140" s="63"/>
      <c r="K140" s="62"/>
      <c r="L140" s="88"/>
      <c r="M140" s="89"/>
      <c r="N140" s="90"/>
      <c r="O140" s="88"/>
      <c r="P140" s="202"/>
      <c r="Q140" s="319"/>
    </row>
    <row r="141" spans="1:17" s="2" customFormat="1" ht="135" customHeight="1" x14ac:dyDescent="0.25">
      <c r="A141" s="304"/>
      <c r="B141" s="293"/>
      <c r="C141" s="294"/>
      <c r="D141" s="294"/>
      <c r="E141" s="295"/>
      <c r="F141" s="69" t="s">
        <v>84</v>
      </c>
      <c r="G141" s="28"/>
      <c r="H141" s="28"/>
      <c r="I141" s="28"/>
      <c r="J141" s="56"/>
      <c r="K141" s="62"/>
      <c r="L141" s="88"/>
      <c r="M141" s="89"/>
      <c r="N141" s="90"/>
      <c r="O141" s="88"/>
      <c r="P141" s="202"/>
      <c r="Q141" s="319"/>
    </row>
    <row r="142" spans="1:17" s="2" customFormat="1" ht="135" customHeight="1" x14ac:dyDescent="0.25">
      <c r="A142" s="305"/>
      <c r="B142" s="296"/>
      <c r="C142" s="297"/>
      <c r="D142" s="297"/>
      <c r="E142" s="298"/>
      <c r="F142" s="70" t="s">
        <v>85</v>
      </c>
      <c r="G142" s="36"/>
      <c r="H142" s="28"/>
      <c r="I142" s="28"/>
      <c r="J142" s="45"/>
      <c r="K142" s="62"/>
      <c r="L142" s="88"/>
      <c r="M142" s="89"/>
      <c r="N142" s="90"/>
      <c r="O142" s="88"/>
      <c r="P142" s="201"/>
      <c r="Q142" s="320"/>
    </row>
    <row r="143" spans="1:17" s="2" customFormat="1" ht="135" customHeight="1" x14ac:dyDescent="0.25">
      <c r="A143" s="303">
        <v>20</v>
      </c>
      <c r="B143" s="290" t="s">
        <v>29</v>
      </c>
      <c r="C143" s="291"/>
      <c r="D143" s="291"/>
      <c r="E143" s="292"/>
      <c r="F143" s="67" t="s">
        <v>5</v>
      </c>
      <c r="G143" s="20">
        <f>G144+G145+G146+G148+G150</f>
        <v>727192.5</v>
      </c>
      <c r="H143" s="20">
        <f t="shared" ref="H143:I143" si="25">H144+H145+H146+H148+H150</f>
        <v>727192.5</v>
      </c>
      <c r="I143" s="20">
        <f t="shared" si="25"/>
        <v>726675.5</v>
      </c>
      <c r="J143" s="21">
        <f>I143-H143</f>
        <v>-517</v>
      </c>
      <c r="K143" s="22">
        <f>IF(I143=0,0,I143/H143*100)</f>
        <v>99.928904657295007</v>
      </c>
      <c r="L143" s="83">
        <f>I143/G143*100</f>
        <v>99.928904657295007</v>
      </c>
      <c r="M143" s="86">
        <f>I143-G143</f>
        <v>-517</v>
      </c>
      <c r="N143" s="87">
        <f>N144+N145+N146+N148+N150</f>
        <v>727192.5</v>
      </c>
      <c r="O143" s="83">
        <f>N143/G143*100</f>
        <v>100</v>
      </c>
      <c r="P143" s="185"/>
      <c r="Q143" s="259" t="s">
        <v>35</v>
      </c>
    </row>
    <row r="144" spans="1:17" s="2" customFormat="1" ht="135" customHeight="1" x14ac:dyDescent="0.25">
      <c r="A144" s="304"/>
      <c r="B144" s="293"/>
      <c r="C144" s="294"/>
      <c r="D144" s="294"/>
      <c r="E144" s="295"/>
      <c r="F144" s="68" t="s">
        <v>80</v>
      </c>
      <c r="G144" s="66">
        <v>5731.5</v>
      </c>
      <c r="H144" s="66">
        <v>5731.5</v>
      </c>
      <c r="I144" s="66">
        <v>5731.5</v>
      </c>
      <c r="J144" s="43">
        <f>I144-H144</f>
        <v>0</v>
      </c>
      <c r="K144" s="25">
        <f>IF(I144=0,0,I144/H144*100)</f>
        <v>100</v>
      </c>
      <c r="L144" s="98">
        <f>I144/G144*100</f>
        <v>100</v>
      </c>
      <c r="M144" s="99">
        <f>I144-G144</f>
        <v>0</v>
      </c>
      <c r="N144" s="100">
        <f>G144</f>
        <v>5731.5</v>
      </c>
      <c r="O144" s="98">
        <f>N144/G144*100</f>
        <v>100</v>
      </c>
      <c r="P144" s="189"/>
      <c r="Q144" s="302"/>
    </row>
    <row r="145" spans="1:17" s="2" customFormat="1" ht="135" customHeight="1" x14ac:dyDescent="0.25">
      <c r="A145" s="304"/>
      <c r="B145" s="293"/>
      <c r="C145" s="294"/>
      <c r="D145" s="294"/>
      <c r="E145" s="295"/>
      <c r="F145" s="68" t="s">
        <v>81</v>
      </c>
      <c r="G145" s="66">
        <v>14441.9</v>
      </c>
      <c r="H145" s="66">
        <v>14441.9</v>
      </c>
      <c r="I145" s="66">
        <v>14440.3</v>
      </c>
      <c r="J145" s="146">
        <f>I145-H145</f>
        <v>-1.6000000000003638</v>
      </c>
      <c r="K145" s="25">
        <f>IF(I145=0,0,I145/H145*100)</f>
        <v>99.988921125336688</v>
      </c>
      <c r="L145" s="98">
        <f>I145/G145*100</f>
        <v>99.988921125336688</v>
      </c>
      <c r="M145" s="99">
        <f>I145-G145</f>
        <v>-1.6000000000003638</v>
      </c>
      <c r="N145" s="100">
        <f>G145</f>
        <v>14441.9</v>
      </c>
      <c r="O145" s="98">
        <f>N145/G145*100</f>
        <v>100</v>
      </c>
      <c r="P145" s="189"/>
      <c r="Q145" s="302"/>
    </row>
    <row r="146" spans="1:17" s="2" customFormat="1" ht="135" customHeight="1" x14ac:dyDescent="0.25">
      <c r="A146" s="304"/>
      <c r="B146" s="293"/>
      <c r="C146" s="294"/>
      <c r="D146" s="294"/>
      <c r="E146" s="295"/>
      <c r="F146" s="68" t="s">
        <v>82</v>
      </c>
      <c r="G146" s="66">
        <v>707019.1</v>
      </c>
      <c r="H146" s="66">
        <v>707019.1</v>
      </c>
      <c r="I146" s="135">
        <v>706503.7</v>
      </c>
      <c r="J146" s="144">
        <f>I146-H146</f>
        <v>-515.40000000002328</v>
      </c>
      <c r="K146" s="25">
        <f>IF(I146=0,0,I146/H146*100)</f>
        <v>99.927102393697709</v>
      </c>
      <c r="L146" s="98">
        <f>I146/G146*100</f>
        <v>99.927102393697709</v>
      </c>
      <c r="M146" s="99">
        <f>I146-G146</f>
        <v>-515.40000000002328</v>
      </c>
      <c r="N146" s="100">
        <f>G146</f>
        <v>707019.1</v>
      </c>
      <c r="O146" s="98">
        <f>N146/G146*100</f>
        <v>100</v>
      </c>
      <c r="P146" s="189"/>
      <c r="Q146" s="302"/>
    </row>
    <row r="147" spans="1:17" s="2" customFormat="1" ht="202.5" x14ac:dyDescent="0.25">
      <c r="A147" s="304"/>
      <c r="B147" s="293"/>
      <c r="C147" s="294"/>
      <c r="D147" s="294"/>
      <c r="E147" s="295"/>
      <c r="F147" s="69" t="s">
        <v>83</v>
      </c>
      <c r="G147" s="28"/>
      <c r="H147" s="28"/>
      <c r="I147" s="28"/>
      <c r="J147" s="43"/>
      <c r="K147" s="34"/>
      <c r="L147" s="88"/>
      <c r="M147" s="89"/>
      <c r="N147" s="90"/>
      <c r="O147" s="88"/>
      <c r="P147" s="202"/>
      <c r="Q147" s="302"/>
    </row>
    <row r="148" spans="1:17" s="2" customFormat="1" ht="202.5" x14ac:dyDescent="0.25">
      <c r="A148" s="304"/>
      <c r="B148" s="293"/>
      <c r="C148" s="294"/>
      <c r="D148" s="294"/>
      <c r="E148" s="295"/>
      <c r="F148" s="69" t="s">
        <v>86</v>
      </c>
      <c r="G148" s="28"/>
      <c r="H148" s="28"/>
      <c r="I148" s="28"/>
      <c r="J148" s="43"/>
      <c r="K148" s="34"/>
      <c r="L148" s="88"/>
      <c r="M148" s="89"/>
      <c r="N148" s="90"/>
      <c r="O148" s="88"/>
      <c r="P148" s="202"/>
      <c r="Q148" s="302"/>
    </row>
    <row r="149" spans="1:17" s="2" customFormat="1" ht="135" customHeight="1" x14ac:dyDescent="0.25">
      <c r="A149" s="304"/>
      <c r="B149" s="293"/>
      <c r="C149" s="294"/>
      <c r="D149" s="294"/>
      <c r="E149" s="295"/>
      <c r="F149" s="69" t="s">
        <v>84</v>
      </c>
      <c r="G149" s="28"/>
      <c r="H149" s="28"/>
      <c r="I149" s="28"/>
      <c r="J149" s="43"/>
      <c r="K149" s="34"/>
      <c r="L149" s="88"/>
      <c r="M149" s="89"/>
      <c r="N149" s="90"/>
      <c r="O149" s="88"/>
      <c r="P149" s="202"/>
      <c r="Q149" s="302"/>
    </row>
    <row r="150" spans="1:17" s="2" customFormat="1" ht="135" customHeight="1" x14ac:dyDescent="0.25">
      <c r="A150" s="305"/>
      <c r="B150" s="296"/>
      <c r="C150" s="297"/>
      <c r="D150" s="297"/>
      <c r="E150" s="298"/>
      <c r="F150" s="70" t="s">
        <v>85</v>
      </c>
      <c r="G150" s="28"/>
      <c r="H150" s="44"/>
      <c r="I150" s="44"/>
      <c r="J150" s="45"/>
      <c r="K150" s="46"/>
      <c r="L150" s="88"/>
      <c r="M150" s="89"/>
      <c r="N150" s="90"/>
      <c r="O150" s="88"/>
      <c r="P150" s="201"/>
      <c r="Q150" s="260"/>
    </row>
    <row r="151" spans="1:17" s="2" customFormat="1" ht="135" customHeight="1" x14ac:dyDescent="0.25">
      <c r="A151" s="303">
        <v>21</v>
      </c>
      <c r="B151" s="290" t="s">
        <v>30</v>
      </c>
      <c r="C151" s="291"/>
      <c r="D151" s="291"/>
      <c r="E151" s="292"/>
      <c r="F151" s="67" t="s">
        <v>5</v>
      </c>
      <c r="G151" s="20">
        <f>G152+G153+G154+G156+G158</f>
        <v>1810.8</v>
      </c>
      <c r="H151" s="20">
        <f t="shared" ref="H151:I151" si="26">H152+H153+H154+H156+H158</f>
        <v>1810.8</v>
      </c>
      <c r="I151" s="20">
        <f t="shared" si="26"/>
        <v>1810.8</v>
      </c>
      <c r="J151" s="21">
        <f>I151-H151</f>
        <v>0</v>
      </c>
      <c r="K151" s="22">
        <f>IF(I151=0,0,I151/H151*100)</f>
        <v>100</v>
      </c>
      <c r="L151" s="83">
        <f>I151/G151*100</f>
        <v>100</v>
      </c>
      <c r="M151" s="86">
        <f>I151-G151</f>
        <v>0</v>
      </c>
      <c r="N151" s="87">
        <f>N152+N153+N154+N156+N158</f>
        <v>1810.8</v>
      </c>
      <c r="O151" s="83">
        <f>N151/G151*100</f>
        <v>100</v>
      </c>
      <c r="P151" s="185"/>
      <c r="Q151" s="321" t="s">
        <v>31</v>
      </c>
    </row>
    <row r="152" spans="1:17" s="2" customFormat="1" ht="135" customHeight="1" x14ac:dyDescent="0.25">
      <c r="A152" s="304"/>
      <c r="B152" s="293"/>
      <c r="C152" s="294"/>
      <c r="D152" s="294"/>
      <c r="E152" s="295"/>
      <c r="F152" s="68" t="s">
        <v>80</v>
      </c>
      <c r="G152" s="28"/>
      <c r="H152" s="28"/>
      <c r="I152" s="28"/>
      <c r="J152" s="43"/>
      <c r="K152" s="56"/>
      <c r="L152" s="88"/>
      <c r="M152" s="89"/>
      <c r="N152" s="90"/>
      <c r="O152" s="88"/>
      <c r="P152" s="202"/>
      <c r="Q152" s="322"/>
    </row>
    <row r="153" spans="1:17" s="2" customFormat="1" ht="135" customHeight="1" x14ac:dyDescent="0.25">
      <c r="A153" s="304"/>
      <c r="B153" s="293"/>
      <c r="C153" s="294"/>
      <c r="D153" s="294"/>
      <c r="E153" s="295"/>
      <c r="F153" s="68" t="s">
        <v>81</v>
      </c>
      <c r="G153" s="66"/>
      <c r="H153" s="28"/>
      <c r="I153" s="28"/>
      <c r="J153" s="43"/>
      <c r="K153" s="56"/>
      <c r="L153" s="88"/>
      <c r="M153" s="89"/>
      <c r="N153" s="90"/>
      <c r="O153" s="88"/>
      <c r="P153" s="202"/>
      <c r="Q153" s="322"/>
    </row>
    <row r="154" spans="1:17" s="2" customFormat="1" ht="135" customHeight="1" x14ac:dyDescent="0.25">
      <c r="A154" s="304"/>
      <c r="B154" s="293"/>
      <c r="C154" s="294"/>
      <c r="D154" s="294"/>
      <c r="E154" s="295"/>
      <c r="F154" s="68" t="s">
        <v>82</v>
      </c>
      <c r="G154" s="66">
        <v>1810.8</v>
      </c>
      <c r="H154" s="36">
        <v>1810.8</v>
      </c>
      <c r="I154" s="36">
        <v>1810.8</v>
      </c>
      <c r="J154" s="66">
        <f>I154-H154</f>
        <v>0</v>
      </c>
      <c r="K154" s="23">
        <f>IF(I154=0,0,I154/H154*100)</f>
        <v>100</v>
      </c>
      <c r="L154" s="98">
        <f>I154/G154*100</f>
        <v>100</v>
      </c>
      <c r="M154" s="99">
        <f>I154-G154</f>
        <v>0</v>
      </c>
      <c r="N154" s="100">
        <f>G154</f>
        <v>1810.8</v>
      </c>
      <c r="O154" s="98">
        <f>N154/G154*100</f>
        <v>100</v>
      </c>
      <c r="P154" s="189"/>
      <c r="Q154" s="322"/>
    </row>
    <row r="155" spans="1:17" s="2" customFormat="1" ht="202.5" x14ac:dyDescent="0.25">
      <c r="A155" s="304"/>
      <c r="B155" s="293"/>
      <c r="C155" s="294"/>
      <c r="D155" s="294"/>
      <c r="E155" s="295"/>
      <c r="F155" s="69" t="s">
        <v>83</v>
      </c>
      <c r="G155" s="28"/>
      <c r="H155" s="28"/>
      <c r="I155" s="28"/>
      <c r="J155" s="43"/>
      <c r="K155" s="43"/>
      <c r="L155" s="56"/>
      <c r="M155" s="56"/>
      <c r="N155" s="56"/>
      <c r="O155" s="56"/>
      <c r="P155" s="206"/>
      <c r="Q155" s="322"/>
    </row>
    <row r="156" spans="1:17" s="2" customFormat="1" ht="202.5" x14ac:dyDescent="0.25">
      <c r="A156" s="304"/>
      <c r="B156" s="293"/>
      <c r="C156" s="294"/>
      <c r="D156" s="294"/>
      <c r="E156" s="295"/>
      <c r="F156" s="69" t="s">
        <v>86</v>
      </c>
      <c r="G156" s="28"/>
      <c r="H156" s="28"/>
      <c r="I156" s="28"/>
      <c r="J156" s="28"/>
      <c r="K156" s="28"/>
      <c r="L156" s="28"/>
      <c r="M156" s="28"/>
      <c r="N156" s="28"/>
      <c r="O156" s="28"/>
      <c r="P156" s="198"/>
      <c r="Q156" s="322"/>
    </row>
    <row r="157" spans="1:17" s="2" customFormat="1" ht="135" customHeight="1" x14ac:dyDescent="0.25">
      <c r="A157" s="304"/>
      <c r="B157" s="293"/>
      <c r="C157" s="294"/>
      <c r="D157" s="294"/>
      <c r="E157" s="295"/>
      <c r="F157" s="69" t="s">
        <v>84</v>
      </c>
      <c r="G157" s="28"/>
      <c r="H157" s="28"/>
      <c r="I157" s="28"/>
      <c r="J157" s="28"/>
      <c r="K157" s="28"/>
      <c r="L157" s="28"/>
      <c r="M157" s="28"/>
      <c r="N157" s="28"/>
      <c r="O157" s="28"/>
      <c r="P157" s="198"/>
      <c r="Q157" s="322"/>
    </row>
    <row r="158" spans="1:17" s="2" customFormat="1" ht="135" customHeight="1" x14ac:dyDescent="0.25">
      <c r="A158" s="305"/>
      <c r="B158" s="296"/>
      <c r="C158" s="297"/>
      <c r="D158" s="297"/>
      <c r="E158" s="298"/>
      <c r="F158" s="70" t="s">
        <v>85</v>
      </c>
      <c r="G158" s="28"/>
      <c r="H158" s="28"/>
      <c r="I158" s="28"/>
      <c r="J158" s="28"/>
      <c r="K158" s="28"/>
      <c r="L158" s="28"/>
      <c r="M158" s="28"/>
      <c r="N158" s="28"/>
      <c r="O158" s="28"/>
      <c r="P158" s="207"/>
      <c r="Q158" s="323"/>
    </row>
    <row r="159" spans="1:17" s="2" customFormat="1" ht="135" customHeight="1" x14ac:dyDescent="0.25">
      <c r="A159" s="303">
        <v>23</v>
      </c>
      <c r="B159" s="290" t="s">
        <v>32</v>
      </c>
      <c r="C159" s="291"/>
      <c r="D159" s="291"/>
      <c r="E159" s="292"/>
      <c r="F159" s="67" t="s">
        <v>5</v>
      </c>
      <c r="G159" s="20">
        <f>G160+G161+G162+G164+G166</f>
        <v>0</v>
      </c>
      <c r="H159" s="20">
        <f t="shared" ref="H159:I159" si="27">H160+H161+H162+H164+H166</f>
        <v>0</v>
      </c>
      <c r="I159" s="20">
        <f t="shared" si="27"/>
        <v>0</v>
      </c>
      <c r="J159" s="20">
        <f>I159-H159</f>
        <v>0</v>
      </c>
      <c r="K159" s="20">
        <f>IF(I159=0,0,I159/H159*100)</f>
        <v>0</v>
      </c>
      <c r="L159" s="20">
        <v>0</v>
      </c>
      <c r="M159" s="20">
        <f>I159-G159</f>
        <v>0</v>
      </c>
      <c r="N159" s="20">
        <f>N160+N161+N162+N164+N166</f>
        <v>0</v>
      </c>
      <c r="O159" s="20">
        <v>0</v>
      </c>
      <c r="P159" s="208"/>
      <c r="Q159" s="321" t="s">
        <v>170</v>
      </c>
    </row>
    <row r="160" spans="1:17" s="2" customFormat="1" ht="135" customHeight="1" x14ac:dyDescent="0.25">
      <c r="A160" s="304"/>
      <c r="B160" s="293"/>
      <c r="C160" s="294"/>
      <c r="D160" s="294"/>
      <c r="E160" s="295"/>
      <c r="F160" s="68" t="s">
        <v>80</v>
      </c>
      <c r="G160" s="28"/>
      <c r="H160" s="28"/>
      <c r="I160" s="28"/>
      <c r="J160" s="28"/>
      <c r="K160" s="28"/>
      <c r="L160" s="28"/>
      <c r="M160" s="28"/>
      <c r="N160" s="28"/>
      <c r="O160" s="28"/>
      <c r="P160" s="198"/>
      <c r="Q160" s="322"/>
    </row>
    <row r="161" spans="1:17" s="2" customFormat="1" ht="135" customHeight="1" x14ac:dyDescent="0.25">
      <c r="A161" s="304"/>
      <c r="B161" s="293"/>
      <c r="C161" s="294"/>
      <c r="D161" s="294"/>
      <c r="E161" s="295"/>
      <c r="F161" s="68" t="s">
        <v>81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198"/>
      <c r="Q161" s="322"/>
    </row>
    <row r="162" spans="1:17" s="2" customFormat="1" ht="135" customHeight="1" x14ac:dyDescent="0.25">
      <c r="A162" s="304"/>
      <c r="B162" s="293"/>
      <c r="C162" s="294"/>
      <c r="D162" s="294"/>
      <c r="E162" s="295"/>
      <c r="F162" s="68" t="s">
        <v>82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198"/>
      <c r="Q162" s="322"/>
    </row>
    <row r="163" spans="1:17" s="2" customFormat="1" ht="202.5" x14ac:dyDescent="0.25">
      <c r="A163" s="304"/>
      <c r="B163" s="293"/>
      <c r="C163" s="294"/>
      <c r="D163" s="294"/>
      <c r="E163" s="295"/>
      <c r="F163" s="69" t="s">
        <v>83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198"/>
      <c r="Q163" s="322"/>
    </row>
    <row r="164" spans="1:17" s="2" customFormat="1" ht="202.5" x14ac:dyDescent="0.25">
      <c r="A164" s="304"/>
      <c r="B164" s="293"/>
      <c r="C164" s="294"/>
      <c r="D164" s="294"/>
      <c r="E164" s="295"/>
      <c r="F164" s="69" t="s">
        <v>86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198"/>
      <c r="Q164" s="322"/>
    </row>
    <row r="165" spans="1:17" s="2" customFormat="1" ht="135" customHeight="1" x14ac:dyDescent="0.25">
      <c r="A165" s="304"/>
      <c r="B165" s="293"/>
      <c r="C165" s="294"/>
      <c r="D165" s="294"/>
      <c r="E165" s="295"/>
      <c r="F165" s="69" t="s">
        <v>84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198"/>
      <c r="Q165" s="322"/>
    </row>
    <row r="166" spans="1:17" s="2" customFormat="1" ht="135" customHeight="1" x14ac:dyDescent="0.25">
      <c r="A166" s="305"/>
      <c r="B166" s="296"/>
      <c r="C166" s="297"/>
      <c r="D166" s="297"/>
      <c r="E166" s="298"/>
      <c r="F166" s="70" t="s">
        <v>85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07"/>
      <c r="Q166" s="323"/>
    </row>
    <row r="167" spans="1:17" ht="135" customHeight="1" x14ac:dyDescent="0.25">
      <c r="A167" s="303">
        <v>24</v>
      </c>
      <c r="B167" s="290" t="s">
        <v>33</v>
      </c>
      <c r="C167" s="291"/>
      <c r="D167" s="291"/>
      <c r="E167" s="292"/>
      <c r="F167" s="67" t="s">
        <v>5</v>
      </c>
      <c r="G167" s="20">
        <f>G168+G169+G170+G172+G174</f>
        <v>289.3</v>
      </c>
      <c r="H167" s="20">
        <f t="shared" ref="H167:I167" si="28">H168+H169+H170+H172+H174</f>
        <v>289.3</v>
      </c>
      <c r="I167" s="20">
        <f t="shared" si="28"/>
        <v>289.3</v>
      </c>
      <c r="J167" s="21">
        <f>I167-H167</f>
        <v>0</v>
      </c>
      <c r="K167" s="22">
        <f>IF(I167=0,0,I167/H167*100)</f>
        <v>100</v>
      </c>
      <c r="L167" s="83">
        <f>I167/G167*100</f>
        <v>100</v>
      </c>
      <c r="M167" s="86">
        <f>I167-G167</f>
        <v>0</v>
      </c>
      <c r="N167" s="87">
        <f>N168+N169+N170+N172+N174</f>
        <v>289.3</v>
      </c>
      <c r="O167" s="83">
        <f>N167/G167*100</f>
        <v>100</v>
      </c>
      <c r="P167" s="185"/>
      <c r="Q167" s="321" t="s">
        <v>15</v>
      </c>
    </row>
    <row r="168" spans="1:17" ht="135" customHeight="1" x14ac:dyDescent="0.25">
      <c r="A168" s="304"/>
      <c r="B168" s="293"/>
      <c r="C168" s="294"/>
      <c r="D168" s="294"/>
      <c r="E168" s="295"/>
      <c r="F168" s="68" t="s">
        <v>80</v>
      </c>
      <c r="G168" s="81"/>
      <c r="H168" s="81"/>
      <c r="I168" s="82"/>
      <c r="J168" s="47"/>
      <c r="K168" s="47"/>
      <c r="L168" s="88"/>
      <c r="M168" s="89"/>
      <c r="N168" s="90"/>
      <c r="O168" s="88"/>
      <c r="P168" s="202"/>
      <c r="Q168" s="322"/>
    </row>
    <row r="169" spans="1:17" s="19" customFormat="1" ht="135" customHeight="1" x14ac:dyDescent="0.65">
      <c r="A169" s="304"/>
      <c r="B169" s="293"/>
      <c r="C169" s="294"/>
      <c r="D169" s="294"/>
      <c r="E169" s="295"/>
      <c r="F169" s="68" t="s">
        <v>81</v>
      </c>
      <c r="G169" s="66"/>
      <c r="H169" s="66"/>
      <c r="I169" s="135"/>
      <c r="J169" s="30"/>
      <c r="K169" s="47"/>
      <c r="L169" s="88"/>
      <c r="M169" s="89"/>
      <c r="N169" s="90"/>
      <c r="O169" s="88"/>
      <c r="P169" s="202"/>
      <c r="Q169" s="322"/>
    </row>
    <row r="170" spans="1:17" s="19" customFormat="1" ht="135" customHeight="1" x14ac:dyDescent="0.65">
      <c r="A170" s="304"/>
      <c r="B170" s="293"/>
      <c r="C170" s="294"/>
      <c r="D170" s="294"/>
      <c r="E170" s="295"/>
      <c r="F170" s="76" t="s">
        <v>82</v>
      </c>
      <c r="G170" s="147">
        <v>289.3</v>
      </c>
      <c r="H170" s="147">
        <v>289.3</v>
      </c>
      <c r="I170" s="147">
        <v>289.3</v>
      </c>
      <c r="J170" s="144">
        <f>I170-H170</f>
        <v>0</v>
      </c>
      <c r="K170" s="64">
        <f>IF(H170=0,0,I170/H170*100)</f>
        <v>100</v>
      </c>
      <c r="L170" s="98">
        <f>I170/G170*100</f>
        <v>100</v>
      </c>
      <c r="M170" s="99">
        <f>I170-G170</f>
        <v>0</v>
      </c>
      <c r="N170" s="100">
        <f>G170</f>
        <v>289.3</v>
      </c>
      <c r="O170" s="98">
        <f>N170/G170*100</f>
        <v>100</v>
      </c>
      <c r="P170" s="189"/>
      <c r="Q170" s="322"/>
    </row>
    <row r="171" spans="1:17" s="19" customFormat="1" ht="202.5" x14ac:dyDescent="0.65">
      <c r="A171" s="304"/>
      <c r="B171" s="293"/>
      <c r="C171" s="294"/>
      <c r="D171" s="294"/>
      <c r="E171" s="295"/>
      <c r="F171" s="77" t="s">
        <v>83</v>
      </c>
      <c r="G171" s="148"/>
      <c r="H171" s="81"/>
      <c r="I171" s="82"/>
      <c r="J171" s="30"/>
      <c r="K171" s="47"/>
      <c r="L171" s="88"/>
      <c r="M171" s="89"/>
      <c r="N171" s="90"/>
      <c r="O171" s="88"/>
      <c r="P171" s="202"/>
      <c r="Q171" s="322"/>
    </row>
    <row r="172" spans="1:17" s="19" customFormat="1" ht="202.5" x14ac:dyDescent="0.65">
      <c r="A172" s="304"/>
      <c r="B172" s="293"/>
      <c r="C172" s="294"/>
      <c r="D172" s="294"/>
      <c r="E172" s="295"/>
      <c r="F172" s="69" t="s">
        <v>86</v>
      </c>
      <c r="G172" s="148"/>
      <c r="H172" s="81"/>
      <c r="I172" s="82"/>
      <c r="J172" s="30"/>
      <c r="K172" s="47"/>
      <c r="L172" s="88"/>
      <c r="M172" s="89"/>
      <c r="N172" s="90"/>
      <c r="O172" s="88"/>
      <c r="P172" s="202"/>
      <c r="Q172" s="322"/>
    </row>
    <row r="173" spans="1:17" s="19" customFormat="1" ht="135" customHeight="1" x14ac:dyDescent="0.65">
      <c r="A173" s="304"/>
      <c r="B173" s="293"/>
      <c r="C173" s="294"/>
      <c r="D173" s="294"/>
      <c r="E173" s="295"/>
      <c r="F173" s="69" t="s">
        <v>84</v>
      </c>
      <c r="G173" s="48"/>
      <c r="H173" s="38"/>
      <c r="I173" s="33"/>
      <c r="J173" s="47"/>
      <c r="K173" s="47"/>
      <c r="L173" s="88"/>
      <c r="M173" s="89"/>
      <c r="N173" s="90"/>
      <c r="O173" s="88"/>
      <c r="P173" s="202"/>
      <c r="Q173" s="322"/>
    </row>
    <row r="174" spans="1:17" s="19" customFormat="1" ht="135" customHeight="1" x14ac:dyDescent="0.65">
      <c r="A174" s="305"/>
      <c r="B174" s="296"/>
      <c r="C174" s="297"/>
      <c r="D174" s="297"/>
      <c r="E174" s="298"/>
      <c r="F174" s="70" t="s">
        <v>85</v>
      </c>
      <c r="G174" s="48"/>
      <c r="H174" s="38"/>
      <c r="I174" s="33"/>
      <c r="J174" s="47"/>
      <c r="K174" s="47"/>
      <c r="L174" s="88"/>
      <c r="M174" s="89"/>
      <c r="N174" s="90"/>
      <c r="O174" s="88"/>
      <c r="P174" s="201"/>
      <c r="Q174" s="323"/>
    </row>
    <row r="175" spans="1:17" s="19" customFormat="1" ht="135" customHeight="1" x14ac:dyDescent="0.65">
      <c r="A175" s="303">
        <v>25</v>
      </c>
      <c r="B175" s="290" t="s">
        <v>42</v>
      </c>
      <c r="C175" s="291"/>
      <c r="D175" s="291"/>
      <c r="E175" s="292"/>
      <c r="F175" s="67" t="s">
        <v>5</v>
      </c>
      <c r="G175" s="20">
        <f>G176+G177+G178+G180+G182</f>
        <v>33691</v>
      </c>
      <c r="H175" s="20">
        <f t="shared" ref="H175:I175" si="29">H176+H177+H178+H180+H182</f>
        <v>33691</v>
      </c>
      <c r="I175" s="20">
        <f t="shared" si="29"/>
        <v>33577.699999999997</v>
      </c>
      <c r="J175" s="21">
        <f>I175-H175</f>
        <v>-113.30000000000291</v>
      </c>
      <c r="K175" s="22">
        <f>IF(I175=0,0,I175/H175*100)</f>
        <v>99.663708408773843</v>
      </c>
      <c r="L175" s="83">
        <f>I175/G175*100</f>
        <v>99.663708408773843</v>
      </c>
      <c r="M175" s="86">
        <f>I175-G175</f>
        <v>-113.30000000000291</v>
      </c>
      <c r="N175" s="87">
        <f>N176+N177+N178+N180+N182</f>
        <v>33691</v>
      </c>
      <c r="O175" s="83">
        <f>N175/G175*100</f>
        <v>100</v>
      </c>
      <c r="P175" s="185"/>
      <c r="Q175" s="321" t="s">
        <v>36</v>
      </c>
    </row>
    <row r="176" spans="1:17" s="19" customFormat="1" ht="135" customHeight="1" x14ac:dyDescent="0.65">
      <c r="A176" s="304"/>
      <c r="B176" s="293"/>
      <c r="C176" s="294"/>
      <c r="D176" s="294"/>
      <c r="E176" s="295"/>
      <c r="F176" s="68" t="s">
        <v>80</v>
      </c>
      <c r="G176" s="66">
        <v>3440.8</v>
      </c>
      <c r="H176" s="66">
        <v>3440.8</v>
      </c>
      <c r="I176" s="135">
        <v>3440.8</v>
      </c>
      <c r="J176" s="149">
        <f>I176-H176</f>
        <v>0</v>
      </c>
      <c r="K176" s="52">
        <f>IF(H176=0,0,I176/H176*100)</f>
        <v>100</v>
      </c>
      <c r="L176" s="98">
        <f>I176/G176*100</f>
        <v>100</v>
      </c>
      <c r="M176" s="99">
        <f>I176-G176</f>
        <v>0</v>
      </c>
      <c r="N176" s="100">
        <f>G176</f>
        <v>3440.8</v>
      </c>
      <c r="O176" s="98">
        <f>N176/G176*100</f>
        <v>100</v>
      </c>
      <c r="P176" s="189"/>
      <c r="Q176" s="322"/>
    </row>
    <row r="177" spans="1:17" s="19" customFormat="1" ht="135" customHeight="1" x14ac:dyDescent="0.65">
      <c r="A177" s="304"/>
      <c r="B177" s="293"/>
      <c r="C177" s="294"/>
      <c r="D177" s="294"/>
      <c r="E177" s="295"/>
      <c r="F177" s="68" t="s">
        <v>81</v>
      </c>
      <c r="G177" s="66">
        <v>22042.799999999999</v>
      </c>
      <c r="H177" s="66">
        <v>22042.799999999999</v>
      </c>
      <c r="I177" s="135">
        <v>22042.7</v>
      </c>
      <c r="J177" s="135">
        <f>I177-H177</f>
        <v>-9.9999999998544808E-2</v>
      </c>
      <c r="K177" s="24">
        <f>IF(H177=0,0,I177/H177*100)</f>
        <v>99.999546337125963</v>
      </c>
      <c r="L177" s="98">
        <f>I177/G177*100</f>
        <v>99.999546337125963</v>
      </c>
      <c r="M177" s="99">
        <f>I177-G177</f>
        <v>-9.9999999998544808E-2</v>
      </c>
      <c r="N177" s="100">
        <f>G177</f>
        <v>22042.799999999999</v>
      </c>
      <c r="O177" s="98">
        <f>N177/G177*100</f>
        <v>100</v>
      </c>
      <c r="P177" s="189"/>
      <c r="Q177" s="322"/>
    </row>
    <row r="178" spans="1:17" s="19" customFormat="1" ht="135" customHeight="1" x14ac:dyDescent="0.65">
      <c r="A178" s="304"/>
      <c r="B178" s="293"/>
      <c r="C178" s="294"/>
      <c r="D178" s="294"/>
      <c r="E178" s="295"/>
      <c r="F178" s="68" t="s">
        <v>82</v>
      </c>
      <c r="G178" s="147">
        <v>8207.4</v>
      </c>
      <c r="H178" s="147">
        <v>8207.4</v>
      </c>
      <c r="I178" s="147">
        <v>8094.2</v>
      </c>
      <c r="J178" s="147">
        <f>I178-H178</f>
        <v>-113.19999999999982</v>
      </c>
      <c r="K178" s="24">
        <f>IF(H178=0,0,I178/H178*100)</f>
        <v>98.620756877939414</v>
      </c>
      <c r="L178" s="98">
        <f>I178/G178*100</f>
        <v>98.620756877939414</v>
      </c>
      <c r="M178" s="99">
        <f>I178-G178</f>
        <v>-113.19999999999982</v>
      </c>
      <c r="N178" s="100">
        <f>G178</f>
        <v>8207.4</v>
      </c>
      <c r="O178" s="98">
        <f>N178/G178*100</f>
        <v>100</v>
      </c>
      <c r="P178" s="189"/>
      <c r="Q178" s="322"/>
    </row>
    <row r="179" spans="1:17" s="19" customFormat="1" ht="202.5" x14ac:dyDescent="0.65">
      <c r="A179" s="304"/>
      <c r="B179" s="293"/>
      <c r="C179" s="294"/>
      <c r="D179" s="294"/>
      <c r="E179" s="295"/>
      <c r="F179" s="69" t="s">
        <v>83</v>
      </c>
      <c r="G179" s="248">
        <v>11701</v>
      </c>
      <c r="H179" s="66">
        <v>11701</v>
      </c>
      <c r="I179" s="135">
        <v>11701</v>
      </c>
      <c r="J179" s="149">
        <f>I179-H179</f>
        <v>0</v>
      </c>
      <c r="K179" s="52">
        <f>IF(H179=0,0,I179/H179*100)</f>
        <v>100</v>
      </c>
      <c r="L179" s="52" t="s">
        <v>61</v>
      </c>
      <c r="M179" s="99">
        <f>I179-G179</f>
        <v>0</v>
      </c>
      <c r="N179" s="100">
        <f>G179</f>
        <v>11701</v>
      </c>
      <c r="O179" s="98" t="s">
        <v>61</v>
      </c>
      <c r="P179" s="189"/>
      <c r="Q179" s="322"/>
    </row>
    <row r="180" spans="1:17" s="19" customFormat="1" ht="202.5" x14ac:dyDescent="0.65">
      <c r="A180" s="304"/>
      <c r="B180" s="293"/>
      <c r="C180" s="294"/>
      <c r="D180" s="294"/>
      <c r="E180" s="295"/>
      <c r="F180" s="69" t="s">
        <v>86</v>
      </c>
      <c r="G180" s="65"/>
      <c r="H180" s="23"/>
      <c r="I180" s="24"/>
      <c r="J180" s="64"/>
      <c r="K180" s="52"/>
      <c r="L180" s="88"/>
      <c r="M180" s="89"/>
      <c r="N180" s="90"/>
      <c r="O180" s="88"/>
      <c r="P180" s="202"/>
      <c r="Q180" s="322"/>
    </row>
    <row r="181" spans="1:17" s="19" customFormat="1" ht="135" customHeight="1" x14ac:dyDescent="0.65">
      <c r="A181" s="304"/>
      <c r="B181" s="293"/>
      <c r="C181" s="294"/>
      <c r="D181" s="294"/>
      <c r="E181" s="295"/>
      <c r="F181" s="69" t="s">
        <v>84</v>
      </c>
      <c r="G181" s="65"/>
      <c r="H181" s="23"/>
      <c r="I181" s="24"/>
      <c r="J181" s="64"/>
      <c r="K181" s="52"/>
      <c r="L181" s="88"/>
      <c r="M181" s="89"/>
      <c r="N181" s="90"/>
      <c r="O181" s="88"/>
      <c r="P181" s="202"/>
      <c r="Q181" s="322"/>
    </row>
    <row r="182" spans="1:17" s="19" customFormat="1" ht="135" customHeight="1" x14ac:dyDescent="0.65">
      <c r="A182" s="305"/>
      <c r="B182" s="296"/>
      <c r="C182" s="297"/>
      <c r="D182" s="297"/>
      <c r="E182" s="298"/>
      <c r="F182" s="70" t="s">
        <v>85</v>
      </c>
      <c r="G182" s="65"/>
      <c r="H182" s="23"/>
      <c r="I182" s="24"/>
      <c r="J182" s="64"/>
      <c r="K182" s="52"/>
      <c r="L182" s="88"/>
      <c r="M182" s="89"/>
      <c r="N182" s="90"/>
      <c r="O182" s="88"/>
      <c r="P182" s="201"/>
      <c r="Q182" s="323"/>
    </row>
    <row r="183" spans="1:17" s="19" customFormat="1" ht="135" customHeight="1" x14ac:dyDescent="1.05">
      <c r="A183" s="1"/>
      <c r="B183" s="1"/>
      <c r="C183" s="2"/>
      <c r="D183" s="2"/>
      <c r="E183" s="3"/>
      <c r="F183" s="4"/>
      <c r="G183" s="5"/>
      <c r="H183" s="5"/>
      <c r="I183" s="6"/>
      <c r="J183" s="7"/>
      <c r="K183" s="8"/>
      <c r="L183" s="8"/>
      <c r="M183" s="8"/>
      <c r="N183" s="8"/>
      <c r="O183" s="8"/>
      <c r="P183" s="8"/>
      <c r="Q183" s="5"/>
    </row>
    <row r="184" spans="1:17" s="19" customFormat="1" ht="135" customHeight="1" x14ac:dyDescent="1.05">
      <c r="A184" s="1"/>
      <c r="B184" s="1"/>
      <c r="C184" s="2"/>
      <c r="D184" s="2"/>
      <c r="E184" s="3"/>
      <c r="F184" s="4"/>
      <c r="G184" s="5"/>
      <c r="H184" s="5"/>
      <c r="I184" s="6"/>
      <c r="J184" s="7"/>
      <c r="K184" s="8"/>
      <c r="L184" s="8"/>
      <c r="M184" s="8"/>
      <c r="N184" s="8"/>
      <c r="O184" s="8"/>
      <c r="P184" s="8"/>
      <c r="Q184" s="5"/>
    </row>
    <row r="185" spans="1:17" s="19" customFormat="1" ht="135" customHeight="1" x14ac:dyDescent="1.05">
      <c r="A185" s="1"/>
      <c r="B185" s="1"/>
      <c r="C185" s="2"/>
      <c r="D185" s="2"/>
      <c r="E185" s="3"/>
      <c r="F185" s="4"/>
      <c r="G185" s="5"/>
      <c r="H185" s="5"/>
      <c r="I185" s="6"/>
      <c r="J185" s="7"/>
      <c r="K185" s="8"/>
      <c r="L185" s="8"/>
      <c r="M185" s="8"/>
      <c r="N185" s="8"/>
      <c r="O185" s="8"/>
      <c r="P185" s="8"/>
      <c r="Q185" s="5"/>
    </row>
    <row r="186" spans="1:17" s="19" customFormat="1" ht="135" customHeight="1" x14ac:dyDescent="1.05">
      <c r="A186" s="1"/>
      <c r="B186" s="1"/>
      <c r="C186" s="2"/>
      <c r="D186" s="2"/>
      <c r="E186" s="3"/>
      <c r="F186" s="4"/>
      <c r="G186" s="5"/>
      <c r="H186" s="5"/>
      <c r="I186" s="6"/>
      <c r="J186" s="7"/>
      <c r="K186" s="8"/>
      <c r="L186" s="8"/>
      <c r="M186" s="8"/>
      <c r="N186" s="8"/>
      <c r="O186" s="8"/>
      <c r="P186" s="8"/>
      <c r="Q186" s="5"/>
    </row>
    <row r="187" spans="1:17" s="19" customFormat="1" ht="135" customHeight="1" x14ac:dyDescent="1.05">
      <c r="A187" s="1"/>
      <c r="B187" s="1"/>
      <c r="C187" s="2"/>
      <c r="D187" s="2"/>
      <c r="E187" s="3"/>
      <c r="F187" s="4"/>
      <c r="G187" s="5"/>
      <c r="H187" s="5"/>
      <c r="I187" s="6"/>
      <c r="J187" s="7"/>
      <c r="K187" s="8"/>
      <c r="L187" s="8"/>
      <c r="M187" s="8"/>
      <c r="N187" s="8"/>
      <c r="O187" s="8"/>
      <c r="P187" s="8"/>
      <c r="Q187" s="5"/>
    </row>
    <row r="188" spans="1:17" s="19" customFormat="1" ht="135" customHeight="1" x14ac:dyDescent="1.05">
      <c r="A188" s="1"/>
      <c r="B188" s="1"/>
      <c r="C188" s="2"/>
      <c r="D188" s="2"/>
      <c r="E188" s="3"/>
      <c r="F188" s="4"/>
      <c r="G188" s="5"/>
      <c r="H188" s="5"/>
      <c r="I188" s="6"/>
      <c r="J188" s="7"/>
      <c r="K188" s="8"/>
      <c r="L188" s="8"/>
      <c r="M188" s="8"/>
      <c r="N188" s="8"/>
      <c r="O188" s="8"/>
      <c r="P188" s="8"/>
      <c r="Q188" s="5"/>
    </row>
    <row r="189" spans="1:17" s="19" customFormat="1" ht="135" customHeight="1" x14ac:dyDescent="1.05">
      <c r="A189" s="1"/>
      <c r="B189" s="1"/>
      <c r="C189" s="2"/>
      <c r="D189" s="2"/>
      <c r="E189" s="3"/>
      <c r="F189" s="4"/>
      <c r="G189" s="5"/>
      <c r="H189" s="5"/>
      <c r="I189" s="6"/>
      <c r="J189" s="7"/>
      <c r="K189" s="8"/>
      <c r="L189" s="8"/>
      <c r="M189" s="8"/>
      <c r="N189" s="8"/>
      <c r="O189" s="8"/>
      <c r="P189" s="8"/>
      <c r="Q189" s="5"/>
    </row>
    <row r="190" spans="1:17" s="19" customFormat="1" ht="135" customHeight="1" x14ac:dyDescent="1.05">
      <c r="A190" s="1"/>
      <c r="B190" s="1"/>
      <c r="C190" s="2"/>
      <c r="D190" s="2"/>
      <c r="E190" s="3"/>
      <c r="F190" s="4"/>
      <c r="G190" s="5"/>
      <c r="H190" s="5"/>
      <c r="I190" s="6"/>
      <c r="J190" s="7"/>
      <c r="K190" s="8"/>
      <c r="L190" s="8"/>
      <c r="M190" s="8"/>
      <c r="N190" s="8"/>
      <c r="O190" s="8"/>
      <c r="P190" s="8"/>
      <c r="Q190" s="5"/>
    </row>
    <row r="191" spans="1:17" s="19" customFormat="1" ht="135" customHeight="1" x14ac:dyDescent="1.05">
      <c r="A191" s="1"/>
      <c r="B191" s="1"/>
      <c r="C191" s="2"/>
      <c r="D191" s="2"/>
      <c r="E191" s="3"/>
      <c r="F191" s="4"/>
      <c r="G191" s="5"/>
      <c r="H191" s="5"/>
      <c r="I191" s="6"/>
      <c r="J191" s="7"/>
      <c r="K191" s="8"/>
      <c r="L191" s="8"/>
      <c r="M191" s="8"/>
      <c r="N191" s="8"/>
      <c r="O191" s="8"/>
      <c r="P191" s="8"/>
      <c r="Q191" s="5"/>
    </row>
    <row r="192" spans="1:17" s="19" customFormat="1" ht="135" customHeight="1" x14ac:dyDescent="1.05">
      <c r="A192" s="1"/>
      <c r="B192" s="1"/>
      <c r="C192" s="2"/>
      <c r="D192" s="2"/>
      <c r="E192" s="3"/>
      <c r="F192" s="4"/>
      <c r="G192" s="5"/>
      <c r="H192" s="5"/>
      <c r="I192" s="6"/>
      <c r="J192" s="7"/>
      <c r="K192" s="8"/>
      <c r="L192" s="8"/>
      <c r="M192" s="8"/>
      <c r="N192" s="8"/>
      <c r="O192" s="8"/>
      <c r="P192" s="8"/>
      <c r="Q192" s="5"/>
    </row>
    <row r="193" spans="1:17" s="19" customFormat="1" ht="135" customHeight="1" x14ac:dyDescent="1.05">
      <c r="A193" s="1"/>
      <c r="B193" s="1"/>
      <c r="C193" s="2"/>
      <c r="D193" s="2"/>
      <c r="E193" s="3"/>
      <c r="F193" s="4"/>
      <c r="G193" s="5"/>
      <c r="H193" s="5"/>
      <c r="I193" s="6"/>
      <c r="J193" s="7"/>
      <c r="K193" s="8"/>
      <c r="L193" s="8"/>
      <c r="M193" s="8"/>
      <c r="N193" s="8"/>
      <c r="O193" s="8"/>
      <c r="P193" s="8"/>
      <c r="Q193" s="5"/>
    </row>
    <row r="194" spans="1:17" s="19" customFormat="1" ht="135" customHeight="1" x14ac:dyDescent="1.05">
      <c r="A194" s="1"/>
      <c r="B194" s="1"/>
      <c r="C194" s="2"/>
      <c r="D194" s="2"/>
      <c r="E194" s="3"/>
      <c r="F194" s="4"/>
      <c r="G194" s="5"/>
      <c r="H194" s="5"/>
      <c r="I194" s="6"/>
      <c r="J194" s="7"/>
      <c r="K194" s="8"/>
      <c r="L194" s="8"/>
      <c r="M194" s="8"/>
      <c r="N194" s="8"/>
      <c r="O194" s="8"/>
      <c r="P194" s="8"/>
      <c r="Q194" s="5"/>
    </row>
    <row r="195" spans="1:17" s="19" customFormat="1" ht="135" customHeight="1" x14ac:dyDescent="1.05">
      <c r="A195" s="1"/>
      <c r="B195" s="1"/>
      <c r="C195" s="2"/>
      <c r="D195" s="2"/>
      <c r="E195" s="3"/>
      <c r="F195" s="4"/>
      <c r="G195" s="5"/>
      <c r="H195" s="5"/>
      <c r="I195" s="6"/>
      <c r="J195" s="7"/>
      <c r="K195" s="8"/>
      <c r="L195" s="8"/>
      <c r="M195" s="8"/>
      <c r="N195" s="8"/>
      <c r="O195" s="8"/>
      <c r="P195" s="8"/>
      <c r="Q195" s="5"/>
    </row>
    <row r="196" spans="1:17" s="19" customFormat="1" ht="135" customHeight="1" x14ac:dyDescent="1.05">
      <c r="A196" s="1"/>
      <c r="B196" s="1"/>
      <c r="C196" s="2"/>
      <c r="D196" s="2"/>
      <c r="E196" s="3"/>
      <c r="F196" s="4"/>
      <c r="G196" s="5"/>
      <c r="H196" s="5"/>
      <c r="I196" s="6"/>
      <c r="J196" s="7"/>
      <c r="K196" s="8"/>
      <c r="L196" s="8"/>
      <c r="M196" s="8"/>
      <c r="N196" s="8"/>
      <c r="O196" s="8"/>
      <c r="P196" s="8"/>
      <c r="Q196" s="5"/>
    </row>
    <row r="197" spans="1:17" s="19" customFormat="1" ht="135" customHeight="1" x14ac:dyDescent="1.05">
      <c r="A197" s="1"/>
      <c r="B197" s="1"/>
      <c r="C197" s="2"/>
      <c r="D197" s="2"/>
      <c r="E197" s="3"/>
      <c r="F197" s="4"/>
      <c r="G197" s="5"/>
      <c r="H197" s="5"/>
      <c r="I197" s="6"/>
      <c r="J197" s="7"/>
      <c r="K197" s="8"/>
      <c r="L197" s="8"/>
      <c r="M197" s="8"/>
      <c r="N197" s="8"/>
      <c r="O197" s="8"/>
      <c r="P197" s="8"/>
      <c r="Q197" s="5"/>
    </row>
    <row r="198" spans="1:17" s="19" customFormat="1" ht="135" customHeight="1" x14ac:dyDescent="1.05">
      <c r="A198" s="1"/>
      <c r="B198" s="1"/>
      <c r="C198" s="2"/>
      <c r="D198" s="2"/>
      <c r="E198" s="3"/>
      <c r="F198" s="4"/>
      <c r="G198" s="5"/>
      <c r="H198" s="5"/>
      <c r="I198" s="6"/>
      <c r="J198" s="7"/>
      <c r="K198" s="8"/>
      <c r="L198" s="8"/>
      <c r="M198" s="8"/>
      <c r="N198" s="8"/>
      <c r="O198" s="8"/>
      <c r="P198" s="8"/>
      <c r="Q198" s="5"/>
    </row>
    <row r="199" spans="1:17" s="19" customFormat="1" ht="135" customHeight="1" x14ac:dyDescent="1.05">
      <c r="A199" s="1"/>
      <c r="B199" s="1"/>
      <c r="C199" s="2"/>
      <c r="D199" s="2"/>
      <c r="E199" s="3"/>
      <c r="F199" s="4"/>
      <c r="G199" s="5"/>
      <c r="H199" s="5"/>
      <c r="I199" s="6"/>
      <c r="J199" s="7"/>
      <c r="K199" s="8"/>
      <c r="L199" s="8"/>
      <c r="M199" s="8"/>
      <c r="N199" s="8"/>
      <c r="O199" s="8"/>
      <c r="P199" s="8"/>
      <c r="Q199" s="5"/>
    </row>
    <row r="200" spans="1:17" s="19" customFormat="1" ht="135" customHeight="1" x14ac:dyDescent="1.05">
      <c r="A200" s="1"/>
      <c r="B200" s="1"/>
      <c r="C200" s="2"/>
      <c r="D200" s="2"/>
      <c r="E200" s="3"/>
      <c r="F200" s="4"/>
      <c r="G200" s="5"/>
      <c r="H200" s="5"/>
      <c r="I200" s="6"/>
      <c r="J200" s="7"/>
      <c r="K200" s="8"/>
      <c r="L200" s="8"/>
      <c r="M200" s="8"/>
      <c r="N200" s="8"/>
      <c r="O200" s="8"/>
      <c r="P200" s="8"/>
      <c r="Q200" s="5"/>
    </row>
    <row r="201" spans="1:17" s="19" customFormat="1" ht="135" customHeight="1" x14ac:dyDescent="1.05">
      <c r="A201" s="1"/>
      <c r="B201" s="1"/>
      <c r="C201" s="2"/>
      <c r="D201" s="2"/>
      <c r="E201" s="3"/>
      <c r="F201" s="4"/>
      <c r="G201" s="5"/>
      <c r="H201" s="5"/>
      <c r="I201" s="6"/>
      <c r="J201" s="7"/>
      <c r="K201" s="8"/>
      <c r="L201" s="8"/>
      <c r="M201" s="8"/>
      <c r="N201" s="8"/>
      <c r="O201" s="8"/>
      <c r="P201" s="8"/>
      <c r="Q201" s="5"/>
    </row>
    <row r="202" spans="1:17" s="19" customFormat="1" ht="135" customHeight="1" x14ac:dyDescent="1.05">
      <c r="A202" s="1"/>
      <c r="B202" s="1"/>
      <c r="C202" s="2"/>
      <c r="D202" s="2"/>
      <c r="E202" s="3"/>
      <c r="F202" s="4"/>
      <c r="G202" s="5"/>
      <c r="H202" s="5"/>
      <c r="I202" s="6"/>
      <c r="J202" s="7"/>
      <c r="K202" s="8"/>
      <c r="L202" s="8"/>
      <c r="M202" s="8"/>
      <c r="N202" s="8"/>
      <c r="O202" s="8"/>
      <c r="P202" s="8"/>
      <c r="Q202" s="5"/>
    </row>
    <row r="203" spans="1:17" s="19" customFormat="1" ht="135" customHeight="1" x14ac:dyDescent="1.05">
      <c r="A203" s="1"/>
      <c r="B203" s="1"/>
      <c r="C203" s="2"/>
      <c r="D203" s="2"/>
      <c r="E203" s="3"/>
      <c r="F203" s="4"/>
      <c r="G203" s="5"/>
      <c r="H203" s="5"/>
      <c r="I203" s="6"/>
      <c r="J203" s="7"/>
      <c r="K203" s="8"/>
      <c r="L203" s="8"/>
      <c r="M203" s="8"/>
      <c r="N203" s="8"/>
      <c r="O203" s="8"/>
      <c r="P203" s="8"/>
      <c r="Q203" s="5"/>
    </row>
    <row r="204" spans="1:17" s="19" customFormat="1" ht="135" customHeight="1" x14ac:dyDescent="1.05">
      <c r="A204" s="1"/>
      <c r="B204" s="1"/>
      <c r="C204" s="2"/>
      <c r="D204" s="2"/>
      <c r="E204" s="3"/>
      <c r="F204" s="4"/>
      <c r="G204" s="5"/>
      <c r="H204" s="5"/>
      <c r="I204" s="6"/>
      <c r="J204" s="7"/>
      <c r="K204" s="8"/>
      <c r="L204" s="8"/>
      <c r="M204" s="8"/>
      <c r="N204" s="8"/>
      <c r="O204" s="8"/>
      <c r="P204" s="8"/>
      <c r="Q204" s="5"/>
    </row>
    <row r="205" spans="1:17" s="19" customFormat="1" ht="135" customHeight="1" x14ac:dyDescent="1.05">
      <c r="A205" s="1"/>
      <c r="B205" s="1"/>
      <c r="C205" s="2"/>
      <c r="D205" s="2"/>
      <c r="E205" s="3"/>
      <c r="F205" s="4"/>
      <c r="G205" s="5"/>
      <c r="H205" s="5"/>
      <c r="I205" s="6"/>
      <c r="J205" s="7"/>
      <c r="K205" s="8"/>
      <c r="L205" s="8"/>
      <c r="M205" s="8"/>
      <c r="N205" s="8"/>
      <c r="O205" s="8"/>
      <c r="P205" s="8"/>
      <c r="Q205" s="5"/>
    </row>
    <row r="206" spans="1:17" s="19" customFormat="1" ht="135" customHeight="1" x14ac:dyDescent="1.05">
      <c r="A206" s="1"/>
      <c r="B206" s="1"/>
      <c r="C206" s="2"/>
      <c r="D206" s="2"/>
      <c r="E206" s="3"/>
      <c r="F206" s="4"/>
      <c r="G206" s="5"/>
      <c r="H206" s="5"/>
      <c r="I206" s="6"/>
      <c r="J206" s="7"/>
      <c r="K206" s="8"/>
      <c r="L206" s="8"/>
      <c r="M206" s="8"/>
      <c r="N206" s="8"/>
      <c r="O206" s="8"/>
      <c r="P206" s="8"/>
      <c r="Q206" s="5"/>
    </row>
    <row r="207" spans="1:17" s="19" customFormat="1" ht="135" customHeight="1" x14ac:dyDescent="1.05">
      <c r="A207" s="1"/>
      <c r="B207" s="1"/>
      <c r="C207" s="2"/>
      <c r="D207" s="2"/>
      <c r="E207" s="3"/>
      <c r="F207" s="4"/>
      <c r="G207" s="5"/>
      <c r="H207" s="5"/>
      <c r="I207" s="6"/>
      <c r="J207" s="7"/>
      <c r="K207" s="8"/>
      <c r="L207" s="8"/>
      <c r="M207" s="8"/>
      <c r="N207" s="8"/>
      <c r="O207" s="8"/>
      <c r="P207" s="8"/>
      <c r="Q207" s="5"/>
    </row>
    <row r="208" spans="1:17" s="19" customFormat="1" ht="135" customHeight="1" x14ac:dyDescent="1.05">
      <c r="A208" s="1"/>
      <c r="B208" s="1"/>
      <c r="C208" s="2"/>
      <c r="D208" s="2"/>
      <c r="E208" s="3"/>
      <c r="F208" s="4"/>
      <c r="G208" s="5"/>
      <c r="H208" s="5"/>
      <c r="I208" s="6"/>
      <c r="J208" s="7"/>
      <c r="K208" s="8"/>
      <c r="L208" s="8"/>
      <c r="M208" s="8"/>
      <c r="N208" s="8"/>
      <c r="O208" s="8"/>
      <c r="P208" s="8"/>
      <c r="Q208" s="5"/>
    </row>
    <row r="209" spans="1:17" s="19" customFormat="1" ht="135" customHeight="1" x14ac:dyDescent="1.05">
      <c r="A209" s="1"/>
      <c r="B209" s="1"/>
      <c r="C209" s="2"/>
      <c r="D209" s="2"/>
      <c r="E209" s="3"/>
      <c r="F209" s="4"/>
      <c r="G209" s="5"/>
      <c r="H209" s="5"/>
      <c r="I209" s="6"/>
      <c r="J209" s="7"/>
      <c r="K209" s="8"/>
      <c r="L209" s="8"/>
      <c r="M209" s="8"/>
      <c r="N209" s="8"/>
      <c r="O209" s="8"/>
      <c r="P209" s="8"/>
      <c r="Q209" s="5"/>
    </row>
    <row r="210" spans="1:17" s="19" customFormat="1" ht="135" customHeight="1" x14ac:dyDescent="1.05">
      <c r="A210" s="1"/>
      <c r="B210" s="1"/>
      <c r="C210" s="2"/>
      <c r="D210" s="2"/>
      <c r="E210" s="3"/>
      <c r="F210" s="4"/>
      <c r="G210" s="5"/>
      <c r="H210" s="5"/>
      <c r="I210" s="6"/>
      <c r="J210" s="7"/>
      <c r="K210" s="8"/>
      <c r="L210" s="8"/>
      <c r="M210" s="8"/>
      <c r="N210" s="8"/>
      <c r="O210" s="8"/>
      <c r="P210" s="8"/>
      <c r="Q210" s="5"/>
    </row>
    <row r="211" spans="1:17" s="19" customFormat="1" ht="135" customHeight="1" x14ac:dyDescent="1.05">
      <c r="A211" s="1"/>
      <c r="B211" s="1"/>
      <c r="C211" s="2"/>
      <c r="D211" s="2"/>
      <c r="E211" s="3"/>
      <c r="F211" s="4"/>
      <c r="G211" s="5"/>
      <c r="H211" s="5"/>
      <c r="I211" s="6"/>
      <c r="J211" s="7"/>
      <c r="K211" s="8"/>
      <c r="L211" s="8"/>
      <c r="M211" s="8"/>
      <c r="N211" s="8"/>
      <c r="O211" s="8"/>
      <c r="P211" s="8"/>
      <c r="Q211" s="5"/>
    </row>
    <row r="212" spans="1:17" s="19" customFormat="1" ht="135" customHeight="1" x14ac:dyDescent="1.05">
      <c r="A212" s="1"/>
      <c r="B212" s="1"/>
      <c r="C212" s="2"/>
      <c r="D212" s="2"/>
      <c r="E212" s="3"/>
      <c r="F212" s="4"/>
      <c r="G212" s="5"/>
      <c r="H212" s="5"/>
      <c r="I212" s="6"/>
      <c r="J212" s="7"/>
      <c r="K212" s="8"/>
      <c r="L212" s="8"/>
      <c r="M212" s="8"/>
      <c r="N212" s="8"/>
      <c r="O212" s="8"/>
      <c r="P212" s="8"/>
      <c r="Q212" s="5"/>
    </row>
    <row r="213" spans="1:17" s="19" customFormat="1" ht="135" customHeight="1" x14ac:dyDescent="1.05">
      <c r="A213" s="1"/>
      <c r="B213" s="1"/>
      <c r="C213" s="2"/>
      <c r="D213" s="2"/>
      <c r="E213" s="3"/>
      <c r="F213" s="4"/>
      <c r="G213" s="5"/>
      <c r="H213" s="5"/>
      <c r="I213" s="6"/>
      <c r="J213" s="7"/>
      <c r="K213" s="8"/>
      <c r="L213" s="8"/>
      <c r="M213" s="8"/>
      <c r="N213" s="8"/>
      <c r="O213" s="8"/>
      <c r="P213" s="8"/>
      <c r="Q213" s="5"/>
    </row>
    <row r="214" spans="1:17" s="19" customFormat="1" ht="135" customHeight="1" x14ac:dyDescent="1.05">
      <c r="A214" s="1"/>
      <c r="B214" s="1"/>
      <c r="C214" s="2"/>
      <c r="D214" s="2"/>
      <c r="E214" s="3"/>
      <c r="F214" s="4"/>
      <c r="G214" s="5"/>
      <c r="H214" s="5"/>
      <c r="I214" s="6"/>
      <c r="J214" s="7"/>
      <c r="K214" s="8"/>
      <c r="L214" s="8"/>
      <c r="M214" s="8"/>
      <c r="N214" s="8"/>
      <c r="O214" s="8"/>
      <c r="P214" s="8"/>
      <c r="Q214" s="5"/>
    </row>
    <row r="215" spans="1:17" s="19" customFormat="1" ht="135" customHeight="1" x14ac:dyDescent="1.05">
      <c r="A215" s="1"/>
      <c r="B215" s="1"/>
      <c r="C215" s="2"/>
      <c r="D215" s="2"/>
      <c r="E215" s="3"/>
      <c r="F215" s="4"/>
      <c r="G215" s="5"/>
      <c r="H215" s="5"/>
      <c r="I215" s="6"/>
      <c r="J215" s="7"/>
      <c r="K215" s="8"/>
      <c r="L215" s="8"/>
      <c r="M215" s="8"/>
      <c r="N215" s="8"/>
      <c r="O215" s="8"/>
      <c r="P215" s="8"/>
      <c r="Q215" s="5"/>
    </row>
    <row r="216" spans="1:17" s="19" customFormat="1" ht="135" customHeight="1" x14ac:dyDescent="1.05">
      <c r="A216" s="1"/>
      <c r="B216" s="1"/>
      <c r="C216" s="2"/>
      <c r="D216" s="2"/>
      <c r="E216" s="3"/>
      <c r="F216" s="4"/>
      <c r="G216" s="5"/>
      <c r="H216" s="5"/>
      <c r="I216" s="6"/>
      <c r="J216" s="7"/>
      <c r="K216" s="8"/>
      <c r="L216" s="8"/>
      <c r="M216" s="8"/>
      <c r="N216" s="8"/>
      <c r="O216" s="8"/>
      <c r="P216" s="8"/>
      <c r="Q216" s="5"/>
    </row>
    <row r="217" spans="1:17" s="19" customFormat="1" ht="135" customHeight="1" x14ac:dyDescent="1.05">
      <c r="A217" s="1"/>
      <c r="B217" s="1"/>
      <c r="C217" s="2"/>
      <c r="D217" s="2"/>
      <c r="E217" s="3"/>
      <c r="F217" s="4"/>
      <c r="G217" s="5"/>
      <c r="H217" s="5"/>
      <c r="I217" s="6"/>
      <c r="J217" s="7"/>
      <c r="K217" s="8"/>
      <c r="L217" s="8"/>
      <c r="M217" s="8"/>
      <c r="N217" s="8"/>
      <c r="O217" s="8"/>
      <c r="P217" s="8"/>
      <c r="Q217" s="5"/>
    </row>
    <row r="218" spans="1:17" s="19" customFormat="1" ht="135" customHeight="1" x14ac:dyDescent="1.05">
      <c r="A218" s="1"/>
      <c r="B218" s="1"/>
      <c r="C218" s="2"/>
      <c r="D218" s="2"/>
      <c r="E218" s="3"/>
      <c r="F218" s="4"/>
      <c r="G218" s="5"/>
      <c r="H218" s="5"/>
      <c r="I218" s="6"/>
      <c r="J218" s="7"/>
      <c r="K218" s="8"/>
      <c r="L218" s="8"/>
      <c r="M218" s="8"/>
      <c r="N218" s="8"/>
      <c r="O218" s="8"/>
      <c r="P218" s="8"/>
      <c r="Q218" s="5"/>
    </row>
    <row r="219" spans="1:17" s="19" customFormat="1" ht="135" customHeight="1" x14ac:dyDescent="1.05">
      <c r="A219" s="1"/>
      <c r="B219" s="1"/>
      <c r="C219" s="2"/>
      <c r="D219" s="2"/>
      <c r="E219" s="3"/>
      <c r="F219" s="4"/>
      <c r="G219" s="5"/>
      <c r="H219" s="5"/>
      <c r="I219" s="6"/>
      <c r="J219" s="7"/>
      <c r="K219" s="8"/>
      <c r="L219" s="8"/>
      <c r="M219" s="8"/>
      <c r="N219" s="8"/>
      <c r="O219" s="8"/>
      <c r="P219" s="8"/>
      <c r="Q219" s="5"/>
    </row>
    <row r="220" spans="1:17" s="19" customFormat="1" ht="135" customHeight="1" x14ac:dyDescent="1.05">
      <c r="A220" s="1"/>
      <c r="B220" s="1"/>
      <c r="C220" s="2"/>
      <c r="D220" s="2"/>
      <c r="E220" s="3"/>
      <c r="F220" s="4"/>
      <c r="G220" s="5"/>
      <c r="H220" s="5"/>
      <c r="I220" s="6"/>
      <c r="J220" s="7"/>
      <c r="K220" s="8"/>
      <c r="L220" s="8"/>
      <c r="M220" s="8"/>
      <c r="N220" s="8"/>
      <c r="O220" s="8"/>
      <c r="P220" s="8"/>
      <c r="Q220" s="5"/>
    </row>
    <row r="221" spans="1:17" s="19" customFormat="1" ht="135" customHeight="1" x14ac:dyDescent="1.05">
      <c r="A221" s="1"/>
      <c r="B221" s="1"/>
      <c r="C221" s="2"/>
      <c r="D221" s="2"/>
      <c r="E221" s="3"/>
      <c r="F221" s="4"/>
      <c r="G221" s="5"/>
      <c r="H221" s="5"/>
      <c r="I221" s="6"/>
      <c r="J221" s="7"/>
      <c r="K221" s="8"/>
      <c r="L221" s="8"/>
      <c r="M221" s="8"/>
      <c r="N221" s="8"/>
      <c r="O221" s="8"/>
      <c r="P221" s="8"/>
      <c r="Q221" s="5"/>
    </row>
    <row r="222" spans="1:17" s="19" customFormat="1" ht="135" customHeight="1" x14ac:dyDescent="1.05">
      <c r="A222" s="1"/>
      <c r="B222" s="1"/>
      <c r="C222" s="2"/>
      <c r="D222" s="2"/>
      <c r="E222" s="3"/>
      <c r="F222" s="4"/>
      <c r="G222" s="5"/>
      <c r="H222" s="5"/>
      <c r="I222" s="6"/>
      <c r="J222" s="7"/>
      <c r="K222" s="8"/>
      <c r="L222" s="8"/>
      <c r="M222" s="8"/>
      <c r="N222" s="8"/>
      <c r="O222" s="8"/>
      <c r="P222" s="8"/>
      <c r="Q222" s="5"/>
    </row>
    <row r="223" spans="1:17" s="19" customFormat="1" ht="135" customHeight="1" x14ac:dyDescent="1.05">
      <c r="A223" s="1"/>
      <c r="B223" s="1"/>
      <c r="C223" s="2"/>
      <c r="D223" s="2"/>
      <c r="E223" s="3"/>
      <c r="F223" s="4"/>
      <c r="G223" s="5"/>
      <c r="H223" s="5"/>
      <c r="I223" s="6"/>
      <c r="J223" s="7"/>
      <c r="K223" s="8"/>
      <c r="L223" s="8"/>
      <c r="M223" s="8"/>
      <c r="N223" s="8"/>
      <c r="O223" s="8"/>
      <c r="P223" s="8"/>
      <c r="Q223" s="5"/>
    </row>
    <row r="224" spans="1:17" s="19" customFormat="1" ht="135" customHeight="1" x14ac:dyDescent="1.05">
      <c r="A224" s="1"/>
      <c r="B224" s="1"/>
      <c r="C224" s="2"/>
      <c r="D224" s="2"/>
      <c r="E224" s="3"/>
      <c r="F224" s="4"/>
      <c r="G224" s="5"/>
      <c r="H224" s="5"/>
      <c r="I224" s="6"/>
      <c r="J224" s="7"/>
      <c r="K224" s="8"/>
      <c r="L224" s="8"/>
      <c r="M224" s="8"/>
      <c r="N224" s="8"/>
      <c r="O224" s="8"/>
      <c r="P224" s="8"/>
      <c r="Q224" s="5"/>
    </row>
    <row r="225" spans="1:17" s="19" customFormat="1" ht="135" customHeight="1" x14ac:dyDescent="1.05">
      <c r="A225" s="1"/>
      <c r="B225" s="1"/>
      <c r="C225" s="2"/>
      <c r="D225" s="2"/>
      <c r="E225" s="3"/>
      <c r="F225" s="4"/>
      <c r="G225" s="5"/>
      <c r="H225" s="5"/>
      <c r="I225" s="6"/>
      <c r="J225" s="7"/>
      <c r="K225" s="8"/>
      <c r="L225" s="8"/>
      <c r="M225" s="8"/>
      <c r="N225" s="8"/>
      <c r="O225" s="8"/>
      <c r="P225" s="8"/>
      <c r="Q225" s="5"/>
    </row>
    <row r="226" spans="1:17" s="19" customFormat="1" ht="135" customHeight="1" x14ac:dyDescent="1.05">
      <c r="A226" s="1"/>
      <c r="B226" s="1"/>
      <c r="C226" s="2"/>
      <c r="D226" s="2"/>
      <c r="E226" s="3"/>
      <c r="F226" s="4"/>
      <c r="G226" s="5"/>
      <c r="H226" s="5"/>
      <c r="I226" s="6"/>
      <c r="J226" s="7"/>
      <c r="K226" s="8"/>
      <c r="L226" s="8"/>
      <c r="M226" s="8"/>
      <c r="N226" s="8"/>
      <c r="O226" s="8"/>
      <c r="P226" s="8"/>
      <c r="Q226" s="5"/>
    </row>
    <row r="227" spans="1:17" s="19" customFormat="1" ht="135" customHeight="1" x14ac:dyDescent="1.05">
      <c r="A227" s="1"/>
      <c r="B227" s="1"/>
      <c r="C227" s="2"/>
      <c r="D227" s="2"/>
      <c r="E227" s="3"/>
      <c r="F227" s="4"/>
      <c r="G227" s="5"/>
      <c r="H227" s="5"/>
      <c r="I227" s="6"/>
      <c r="J227" s="7"/>
      <c r="K227" s="8"/>
      <c r="L227" s="8"/>
      <c r="M227" s="8"/>
      <c r="N227" s="8"/>
      <c r="O227" s="8"/>
      <c r="P227" s="8"/>
      <c r="Q227" s="5"/>
    </row>
    <row r="228" spans="1:17" s="19" customFormat="1" ht="135" customHeight="1" x14ac:dyDescent="1.05">
      <c r="A228" s="1"/>
      <c r="B228" s="1"/>
      <c r="C228" s="2"/>
      <c r="D228" s="2"/>
      <c r="E228" s="3"/>
      <c r="F228" s="4"/>
      <c r="G228" s="5"/>
      <c r="H228" s="5"/>
      <c r="I228" s="6"/>
      <c r="J228" s="7"/>
      <c r="K228" s="8"/>
      <c r="L228" s="8"/>
      <c r="M228" s="8"/>
      <c r="N228" s="8"/>
      <c r="O228" s="8"/>
      <c r="P228" s="8"/>
      <c r="Q228" s="5"/>
    </row>
    <row r="229" spans="1:17" s="19" customFormat="1" ht="135" customHeight="1" x14ac:dyDescent="1.05">
      <c r="A229" s="1"/>
      <c r="B229" s="1"/>
      <c r="C229" s="2"/>
      <c r="D229" s="2"/>
      <c r="E229" s="3"/>
      <c r="F229" s="4"/>
      <c r="G229" s="5"/>
      <c r="H229" s="5"/>
      <c r="I229" s="6"/>
      <c r="J229" s="7"/>
      <c r="K229" s="8"/>
      <c r="L229" s="8"/>
      <c r="M229" s="8"/>
      <c r="N229" s="8"/>
      <c r="O229" s="8"/>
      <c r="P229" s="8"/>
      <c r="Q229" s="5"/>
    </row>
    <row r="230" spans="1:17" s="19" customFormat="1" ht="135" customHeight="1" x14ac:dyDescent="1.05">
      <c r="A230" s="1"/>
      <c r="B230" s="1"/>
      <c r="C230" s="2"/>
      <c r="D230" s="2"/>
      <c r="E230" s="3"/>
      <c r="F230" s="4"/>
      <c r="G230" s="5"/>
      <c r="H230" s="5"/>
      <c r="I230" s="6"/>
      <c r="J230" s="7"/>
      <c r="K230" s="8"/>
      <c r="L230" s="8"/>
      <c r="M230" s="8"/>
      <c r="N230" s="8"/>
      <c r="O230" s="8"/>
      <c r="P230" s="8"/>
      <c r="Q230" s="5"/>
    </row>
    <row r="231" spans="1:17" s="19" customFormat="1" ht="135" customHeight="1" x14ac:dyDescent="1.05">
      <c r="A231" s="1"/>
      <c r="B231" s="1"/>
      <c r="C231" s="2"/>
      <c r="D231" s="2"/>
      <c r="E231" s="3"/>
      <c r="F231" s="4"/>
      <c r="G231" s="5"/>
      <c r="H231" s="5"/>
      <c r="I231" s="6"/>
      <c r="J231" s="7"/>
      <c r="K231" s="8"/>
      <c r="L231" s="8"/>
      <c r="M231" s="8"/>
      <c r="N231" s="8"/>
      <c r="O231" s="8"/>
      <c r="P231" s="8"/>
      <c r="Q231" s="5"/>
    </row>
    <row r="232" spans="1:17" s="19" customFormat="1" ht="135" customHeight="1" x14ac:dyDescent="1.05">
      <c r="A232" s="1"/>
      <c r="B232" s="1"/>
      <c r="C232" s="2"/>
      <c r="D232" s="2"/>
      <c r="E232" s="3"/>
      <c r="F232" s="4"/>
      <c r="G232" s="5"/>
      <c r="H232" s="5"/>
      <c r="I232" s="6"/>
      <c r="J232" s="7"/>
      <c r="K232" s="8"/>
      <c r="L232" s="8"/>
      <c r="M232" s="8"/>
      <c r="N232" s="8"/>
      <c r="O232" s="8"/>
      <c r="P232" s="8"/>
      <c r="Q232" s="5"/>
    </row>
    <row r="233" spans="1:17" s="19" customFormat="1" ht="135" customHeight="1" x14ac:dyDescent="1.05">
      <c r="A233" s="1"/>
      <c r="B233" s="1"/>
      <c r="C233" s="2"/>
      <c r="D233" s="2"/>
      <c r="E233" s="3"/>
      <c r="F233" s="4"/>
      <c r="G233" s="5"/>
      <c r="H233" s="5"/>
      <c r="I233" s="6"/>
      <c r="J233" s="7"/>
      <c r="K233" s="8"/>
      <c r="L233" s="8"/>
      <c r="M233" s="8"/>
      <c r="N233" s="8"/>
      <c r="O233" s="8"/>
      <c r="P233" s="8"/>
      <c r="Q233" s="5"/>
    </row>
    <row r="234" spans="1:17" s="19" customFormat="1" ht="135" customHeight="1" x14ac:dyDescent="1.05">
      <c r="A234" s="1"/>
      <c r="B234" s="1"/>
      <c r="C234" s="2"/>
      <c r="D234" s="2"/>
      <c r="E234" s="3"/>
      <c r="F234" s="4"/>
      <c r="G234" s="5"/>
      <c r="H234" s="5"/>
      <c r="I234" s="6"/>
      <c r="J234" s="7"/>
      <c r="K234" s="8"/>
      <c r="L234" s="8"/>
      <c r="M234" s="8"/>
      <c r="N234" s="8"/>
      <c r="O234" s="8"/>
      <c r="P234" s="8"/>
      <c r="Q234" s="5"/>
    </row>
    <row r="235" spans="1:17" s="19" customFormat="1" ht="135" customHeight="1" x14ac:dyDescent="1.05">
      <c r="A235" s="1"/>
      <c r="B235" s="1"/>
      <c r="C235" s="2"/>
      <c r="D235" s="2"/>
      <c r="E235" s="3"/>
      <c r="F235" s="4"/>
      <c r="G235" s="5"/>
      <c r="H235" s="5"/>
      <c r="I235" s="6"/>
      <c r="J235" s="7"/>
      <c r="K235" s="8"/>
      <c r="L235" s="8"/>
      <c r="M235" s="8"/>
      <c r="N235" s="8"/>
      <c r="O235" s="8"/>
      <c r="P235" s="8"/>
      <c r="Q235" s="5"/>
    </row>
    <row r="236" spans="1:17" s="19" customFormat="1" ht="135" customHeight="1" x14ac:dyDescent="1.05">
      <c r="A236" s="1"/>
      <c r="B236" s="1"/>
      <c r="C236" s="2"/>
      <c r="D236" s="2"/>
      <c r="E236" s="3"/>
      <c r="F236" s="4"/>
      <c r="G236" s="5"/>
      <c r="H236" s="5"/>
      <c r="I236" s="6"/>
      <c r="J236" s="7"/>
      <c r="K236" s="8"/>
      <c r="L236" s="8"/>
      <c r="M236" s="8"/>
      <c r="N236" s="8"/>
      <c r="O236" s="8"/>
      <c r="P236" s="8"/>
      <c r="Q236" s="5"/>
    </row>
    <row r="237" spans="1:17" s="19" customFormat="1" ht="135" customHeight="1" x14ac:dyDescent="1.05">
      <c r="A237" s="1"/>
      <c r="B237" s="1"/>
      <c r="C237" s="2"/>
      <c r="D237" s="2"/>
      <c r="E237" s="3"/>
      <c r="F237" s="4"/>
      <c r="G237" s="5"/>
      <c r="H237" s="5"/>
      <c r="I237" s="6"/>
      <c r="J237" s="7"/>
      <c r="K237" s="8"/>
      <c r="L237" s="8"/>
      <c r="M237" s="8"/>
      <c r="N237" s="8"/>
      <c r="O237" s="8"/>
      <c r="P237" s="8"/>
      <c r="Q237" s="5"/>
    </row>
    <row r="238" spans="1:17" s="19" customFormat="1" ht="135" customHeight="1" x14ac:dyDescent="1.05">
      <c r="A238" s="1"/>
      <c r="B238" s="1"/>
      <c r="C238" s="2"/>
      <c r="D238" s="2"/>
      <c r="E238" s="3"/>
      <c r="F238" s="4"/>
      <c r="G238" s="5"/>
      <c r="H238" s="5"/>
      <c r="I238" s="6"/>
      <c r="J238" s="7"/>
      <c r="K238" s="8"/>
      <c r="L238" s="8"/>
      <c r="M238" s="8"/>
      <c r="N238" s="8"/>
      <c r="O238" s="8"/>
      <c r="P238" s="8"/>
      <c r="Q238" s="5"/>
    </row>
    <row r="239" spans="1:17" s="19" customFormat="1" ht="135" customHeight="1" x14ac:dyDescent="1.05">
      <c r="A239" s="1"/>
      <c r="B239" s="1"/>
      <c r="C239" s="2"/>
      <c r="D239" s="2"/>
      <c r="E239" s="3"/>
      <c r="F239" s="4"/>
      <c r="G239" s="5"/>
      <c r="H239" s="5"/>
      <c r="I239" s="6"/>
      <c r="J239" s="7"/>
      <c r="K239" s="8"/>
      <c r="L239" s="8"/>
      <c r="M239" s="8"/>
      <c r="N239" s="8"/>
      <c r="O239" s="8"/>
      <c r="P239" s="8"/>
      <c r="Q239" s="5"/>
    </row>
    <row r="240" spans="1:17" s="19" customFormat="1" ht="135" customHeight="1" x14ac:dyDescent="1.05">
      <c r="A240" s="1"/>
      <c r="B240" s="1"/>
      <c r="C240" s="2"/>
      <c r="D240" s="2"/>
      <c r="E240" s="3"/>
      <c r="F240" s="4"/>
      <c r="G240" s="5"/>
      <c r="H240" s="5"/>
      <c r="I240" s="6"/>
      <c r="J240" s="7"/>
      <c r="K240" s="8"/>
      <c r="L240" s="8"/>
      <c r="M240" s="8"/>
      <c r="N240" s="8"/>
      <c r="O240" s="8"/>
      <c r="P240" s="8"/>
      <c r="Q240" s="5"/>
    </row>
    <row r="241" spans="1:17" s="19" customFormat="1" ht="135" customHeight="1" x14ac:dyDescent="1.05">
      <c r="A241" s="1"/>
      <c r="B241" s="1"/>
      <c r="C241" s="2"/>
      <c r="D241" s="2"/>
      <c r="E241" s="3"/>
      <c r="F241" s="4"/>
      <c r="G241" s="5"/>
      <c r="H241" s="5"/>
      <c r="I241" s="6"/>
      <c r="J241" s="7"/>
      <c r="K241" s="8"/>
      <c r="L241" s="8"/>
      <c r="M241" s="8"/>
      <c r="N241" s="8"/>
      <c r="O241" s="8"/>
      <c r="P241" s="8"/>
      <c r="Q241" s="5"/>
    </row>
    <row r="242" spans="1:17" s="19" customFormat="1" ht="135" customHeight="1" x14ac:dyDescent="1.05">
      <c r="A242" s="1"/>
      <c r="B242" s="1"/>
      <c r="C242" s="2"/>
      <c r="D242" s="2"/>
      <c r="E242" s="3"/>
      <c r="F242" s="4"/>
      <c r="G242" s="5"/>
      <c r="H242" s="5"/>
      <c r="I242" s="6"/>
      <c r="J242" s="7"/>
      <c r="K242" s="8"/>
      <c r="L242" s="8"/>
      <c r="M242" s="8"/>
      <c r="N242" s="8"/>
      <c r="O242" s="8"/>
      <c r="P242" s="8"/>
      <c r="Q242" s="5"/>
    </row>
    <row r="243" spans="1:17" s="19" customFormat="1" ht="135" customHeight="1" x14ac:dyDescent="1.05">
      <c r="A243" s="1"/>
      <c r="B243" s="1"/>
      <c r="C243" s="2"/>
      <c r="D243" s="2"/>
      <c r="E243" s="3"/>
      <c r="F243" s="4"/>
      <c r="G243" s="5"/>
      <c r="H243" s="5"/>
      <c r="I243" s="6"/>
      <c r="J243" s="7"/>
      <c r="K243" s="8"/>
      <c r="L243" s="8"/>
      <c r="M243" s="8"/>
      <c r="N243" s="8"/>
      <c r="O243" s="8"/>
      <c r="P243" s="8"/>
      <c r="Q243" s="5"/>
    </row>
    <row r="244" spans="1:17" s="19" customFormat="1" ht="135" customHeight="1" x14ac:dyDescent="1.05">
      <c r="A244" s="1"/>
      <c r="B244" s="1"/>
      <c r="C244" s="2"/>
      <c r="D244" s="2"/>
      <c r="E244" s="3"/>
      <c r="F244" s="4"/>
      <c r="G244" s="5"/>
      <c r="H244" s="5"/>
      <c r="I244" s="6"/>
      <c r="J244" s="7"/>
      <c r="K244" s="8"/>
      <c r="L244" s="8"/>
      <c r="M244" s="8"/>
      <c r="N244" s="8"/>
      <c r="O244" s="8"/>
      <c r="P244" s="8"/>
      <c r="Q244" s="5"/>
    </row>
    <row r="245" spans="1:17" s="19" customFormat="1" ht="135" customHeight="1" x14ac:dyDescent="1.05">
      <c r="A245" s="1"/>
      <c r="B245" s="1"/>
      <c r="C245" s="2"/>
      <c r="D245" s="2"/>
      <c r="E245" s="3"/>
      <c r="F245" s="4"/>
      <c r="G245" s="5"/>
      <c r="H245" s="5"/>
      <c r="I245" s="6"/>
      <c r="J245" s="7"/>
      <c r="K245" s="8"/>
      <c r="L245" s="8"/>
      <c r="M245" s="8"/>
      <c r="N245" s="8"/>
      <c r="O245" s="8"/>
      <c r="P245" s="8"/>
      <c r="Q245" s="5"/>
    </row>
    <row r="246" spans="1:17" s="19" customFormat="1" x14ac:dyDescent="1.05">
      <c r="A246" s="1"/>
      <c r="B246" s="1"/>
      <c r="C246" s="2"/>
      <c r="D246" s="2"/>
      <c r="E246" s="3"/>
      <c r="F246" s="4"/>
      <c r="G246" s="5"/>
      <c r="H246" s="5"/>
      <c r="I246" s="6"/>
      <c r="J246" s="7"/>
      <c r="K246" s="8"/>
      <c r="L246" s="8"/>
      <c r="M246" s="8"/>
      <c r="N246" s="8"/>
      <c r="O246" s="8"/>
      <c r="P246" s="8"/>
      <c r="Q246" s="5"/>
    </row>
    <row r="247" spans="1:17" s="19" customFormat="1" x14ac:dyDescent="1.05">
      <c r="A247" s="1"/>
      <c r="B247" s="1"/>
      <c r="C247" s="2"/>
      <c r="D247" s="2"/>
      <c r="E247" s="3"/>
      <c r="F247" s="4"/>
      <c r="G247" s="5"/>
      <c r="H247" s="5"/>
      <c r="I247" s="6"/>
      <c r="J247" s="7"/>
      <c r="K247" s="8"/>
      <c r="L247" s="8"/>
      <c r="M247" s="8"/>
      <c r="N247" s="8"/>
      <c r="O247" s="8"/>
      <c r="P247" s="8"/>
      <c r="Q247" s="5"/>
    </row>
    <row r="248" spans="1:17" s="19" customFormat="1" x14ac:dyDescent="1.05">
      <c r="A248" s="1"/>
      <c r="B248" s="1"/>
      <c r="C248" s="2"/>
      <c r="D248" s="2"/>
      <c r="E248" s="3"/>
      <c r="F248" s="4"/>
      <c r="G248" s="5"/>
      <c r="H248" s="5"/>
      <c r="I248" s="6"/>
      <c r="J248" s="7"/>
      <c r="K248" s="8"/>
      <c r="L248" s="8"/>
      <c r="M248" s="8"/>
      <c r="N248" s="8"/>
      <c r="O248" s="8"/>
      <c r="P248" s="8"/>
      <c r="Q248" s="5"/>
    </row>
    <row r="249" spans="1:17" s="19" customFormat="1" x14ac:dyDescent="1.05">
      <c r="A249" s="1"/>
      <c r="B249" s="1"/>
      <c r="C249" s="2"/>
      <c r="D249" s="2"/>
      <c r="E249" s="3"/>
      <c r="F249" s="4"/>
      <c r="G249" s="5"/>
      <c r="H249" s="5"/>
      <c r="I249" s="6"/>
      <c r="J249" s="7"/>
      <c r="K249" s="8"/>
      <c r="L249" s="8"/>
      <c r="M249" s="8"/>
      <c r="N249" s="8"/>
      <c r="O249" s="8"/>
      <c r="P249" s="8"/>
      <c r="Q249" s="5"/>
    </row>
    <row r="250" spans="1:17" s="19" customFormat="1" x14ac:dyDescent="1.05">
      <c r="A250" s="1"/>
      <c r="B250" s="1"/>
      <c r="C250" s="2"/>
      <c r="D250" s="2"/>
      <c r="E250" s="3"/>
      <c r="F250" s="4"/>
      <c r="G250" s="5"/>
      <c r="H250" s="5"/>
      <c r="I250" s="6"/>
      <c r="J250" s="7"/>
      <c r="K250" s="8"/>
      <c r="L250" s="8"/>
      <c r="M250" s="8"/>
      <c r="N250" s="8"/>
      <c r="O250" s="8"/>
      <c r="P250" s="8"/>
      <c r="Q250" s="5"/>
    </row>
    <row r="251" spans="1:17" s="19" customFormat="1" x14ac:dyDescent="1.05">
      <c r="A251" s="1"/>
      <c r="B251" s="1"/>
      <c r="C251" s="2"/>
      <c r="D251" s="2"/>
      <c r="E251" s="3"/>
      <c r="F251" s="4"/>
      <c r="G251" s="5"/>
      <c r="H251" s="5"/>
      <c r="I251" s="6"/>
      <c r="J251" s="7"/>
      <c r="K251" s="8"/>
      <c r="L251" s="8"/>
      <c r="M251" s="8"/>
      <c r="N251" s="8"/>
      <c r="O251" s="8"/>
      <c r="P251" s="8"/>
      <c r="Q251" s="5"/>
    </row>
    <row r="252" spans="1:17" s="19" customFormat="1" x14ac:dyDescent="1.05">
      <c r="A252" s="1"/>
      <c r="B252" s="1"/>
      <c r="C252" s="2"/>
      <c r="D252" s="2"/>
      <c r="E252" s="3"/>
      <c r="F252" s="4"/>
      <c r="G252" s="5"/>
      <c r="H252" s="5"/>
      <c r="I252" s="6"/>
      <c r="J252" s="7"/>
      <c r="K252" s="8"/>
      <c r="L252" s="8"/>
      <c r="M252" s="8"/>
      <c r="N252" s="8"/>
      <c r="O252" s="8"/>
      <c r="P252" s="8"/>
      <c r="Q252" s="5"/>
    </row>
    <row r="253" spans="1:17" s="19" customFormat="1" x14ac:dyDescent="1.05">
      <c r="A253" s="1"/>
      <c r="B253" s="1"/>
      <c r="C253" s="2"/>
      <c r="D253" s="2"/>
      <c r="E253" s="3"/>
      <c r="F253" s="4"/>
      <c r="G253" s="5"/>
      <c r="H253" s="5"/>
      <c r="I253" s="6"/>
      <c r="J253" s="7"/>
      <c r="K253" s="8"/>
      <c r="L253" s="8"/>
      <c r="M253" s="8"/>
      <c r="N253" s="8"/>
      <c r="O253" s="8"/>
      <c r="P253" s="8"/>
      <c r="Q253" s="5"/>
    </row>
    <row r="254" spans="1:17" s="19" customFormat="1" x14ac:dyDescent="1.05">
      <c r="A254" s="1"/>
      <c r="B254" s="1"/>
      <c r="C254" s="2"/>
      <c r="D254" s="2"/>
      <c r="E254" s="3"/>
      <c r="F254" s="4"/>
      <c r="G254" s="5"/>
      <c r="H254" s="5"/>
      <c r="I254" s="6"/>
      <c r="J254" s="7"/>
      <c r="K254" s="8"/>
      <c r="L254" s="8"/>
      <c r="M254" s="8"/>
      <c r="N254" s="8"/>
      <c r="O254" s="8"/>
      <c r="P254" s="8"/>
      <c r="Q254" s="5"/>
    </row>
    <row r="255" spans="1:17" s="19" customFormat="1" x14ac:dyDescent="1.05">
      <c r="A255" s="1"/>
      <c r="B255" s="1"/>
      <c r="C255" s="2"/>
      <c r="D255" s="2"/>
      <c r="E255" s="3"/>
      <c r="F255" s="4"/>
      <c r="G255" s="5"/>
      <c r="H255" s="5"/>
      <c r="I255" s="6"/>
      <c r="J255" s="7"/>
      <c r="K255" s="8"/>
      <c r="L255" s="8"/>
      <c r="M255" s="8"/>
      <c r="N255" s="8"/>
      <c r="O255" s="8"/>
      <c r="P255" s="8"/>
      <c r="Q255" s="5"/>
    </row>
    <row r="256" spans="1:17" s="19" customFormat="1" x14ac:dyDescent="1.05">
      <c r="A256" s="1"/>
      <c r="B256" s="1"/>
      <c r="C256" s="2"/>
      <c r="D256" s="2"/>
      <c r="E256" s="3"/>
      <c r="F256" s="4"/>
      <c r="G256" s="5"/>
      <c r="H256" s="5"/>
      <c r="I256" s="6"/>
      <c r="J256" s="7"/>
      <c r="K256" s="8"/>
      <c r="L256" s="8"/>
      <c r="M256" s="8"/>
      <c r="N256" s="8"/>
      <c r="O256" s="8"/>
      <c r="P256" s="8"/>
      <c r="Q256" s="5"/>
    </row>
    <row r="257" spans="1:17" s="19" customFormat="1" x14ac:dyDescent="1.05">
      <c r="A257" s="1"/>
      <c r="B257" s="1"/>
      <c r="C257" s="2"/>
      <c r="D257" s="2"/>
      <c r="E257" s="3"/>
      <c r="F257" s="4"/>
      <c r="G257" s="5"/>
      <c r="H257" s="5"/>
      <c r="I257" s="6"/>
      <c r="J257" s="7"/>
      <c r="K257" s="8"/>
      <c r="L257" s="8"/>
      <c r="M257" s="8"/>
      <c r="N257" s="8"/>
      <c r="O257" s="8"/>
      <c r="P257" s="8"/>
      <c r="Q257" s="5"/>
    </row>
    <row r="258" spans="1:17" s="19" customFormat="1" x14ac:dyDescent="1.05">
      <c r="A258" s="1"/>
      <c r="B258" s="1"/>
      <c r="C258" s="2"/>
      <c r="D258" s="2"/>
      <c r="E258" s="3"/>
      <c r="F258" s="4"/>
      <c r="G258" s="5"/>
      <c r="H258" s="5"/>
      <c r="I258" s="6"/>
      <c r="J258" s="7"/>
      <c r="K258" s="8"/>
      <c r="L258" s="8"/>
      <c r="M258" s="8"/>
      <c r="N258" s="8"/>
      <c r="O258" s="8"/>
      <c r="P258" s="8"/>
      <c r="Q258" s="5"/>
    </row>
    <row r="259" spans="1:17" s="19" customFormat="1" x14ac:dyDescent="1.05">
      <c r="A259" s="1"/>
      <c r="B259" s="1"/>
      <c r="C259" s="2"/>
      <c r="D259" s="2"/>
      <c r="E259" s="3"/>
      <c r="F259" s="4"/>
      <c r="G259" s="5"/>
      <c r="H259" s="5"/>
      <c r="I259" s="6"/>
      <c r="J259" s="7"/>
      <c r="K259" s="8"/>
      <c r="L259" s="8"/>
      <c r="M259" s="8"/>
      <c r="N259" s="8"/>
      <c r="O259" s="8"/>
      <c r="P259" s="8"/>
      <c r="Q259" s="5"/>
    </row>
    <row r="260" spans="1:17" s="19" customFormat="1" x14ac:dyDescent="1.05">
      <c r="A260" s="1"/>
      <c r="B260" s="1"/>
      <c r="C260" s="2"/>
      <c r="D260" s="2"/>
      <c r="E260" s="3"/>
      <c r="F260" s="4"/>
      <c r="G260" s="5"/>
      <c r="H260" s="5"/>
      <c r="I260" s="6"/>
      <c r="J260" s="7"/>
      <c r="K260" s="8"/>
      <c r="L260" s="8"/>
      <c r="M260" s="8"/>
      <c r="N260" s="8"/>
      <c r="O260" s="8"/>
      <c r="P260" s="8"/>
      <c r="Q260" s="5"/>
    </row>
    <row r="261" spans="1:17" s="19" customFormat="1" x14ac:dyDescent="1.05">
      <c r="A261" s="1"/>
      <c r="B261" s="1"/>
      <c r="C261" s="2"/>
      <c r="D261" s="2"/>
      <c r="E261" s="3"/>
      <c r="F261" s="4"/>
      <c r="G261" s="5"/>
      <c r="H261" s="5"/>
      <c r="I261" s="6"/>
      <c r="J261" s="7"/>
      <c r="K261" s="8"/>
      <c r="L261" s="8"/>
      <c r="M261" s="8"/>
      <c r="N261" s="8"/>
      <c r="O261" s="8"/>
      <c r="P261" s="8"/>
      <c r="Q261" s="5"/>
    </row>
    <row r="262" spans="1:17" s="19" customFormat="1" x14ac:dyDescent="1.05">
      <c r="A262" s="1"/>
      <c r="B262" s="1"/>
      <c r="C262" s="2"/>
      <c r="D262" s="2"/>
      <c r="E262" s="3"/>
      <c r="F262" s="4"/>
      <c r="G262" s="5"/>
      <c r="H262" s="5"/>
      <c r="I262" s="6"/>
      <c r="J262" s="7"/>
      <c r="K262" s="8"/>
      <c r="L262" s="8"/>
      <c r="M262" s="8"/>
      <c r="N262" s="8"/>
      <c r="O262" s="8"/>
      <c r="P262" s="8"/>
      <c r="Q262" s="5"/>
    </row>
    <row r="263" spans="1:17" s="19" customFormat="1" x14ac:dyDescent="1.05">
      <c r="A263" s="1"/>
      <c r="B263" s="1"/>
      <c r="C263" s="2"/>
      <c r="D263" s="2"/>
      <c r="E263" s="3"/>
      <c r="F263" s="4"/>
      <c r="G263" s="5"/>
      <c r="H263" s="5"/>
      <c r="I263" s="6"/>
      <c r="J263" s="7"/>
      <c r="K263" s="8"/>
      <c r="L263" s="8"/>
      <c r="M263" s="8"/>
      <c r="N263" s="8"/>
      <c r="O263" s="8"/>
      <c r="P263" s="8"/>
      <c r="Q263" s="5"/>
    </row>
  </sheetData>
  <sheetProtection algorithmName="SHA-512" hashValue="gEL5Zr0l7NdamUyqq4aV1hRdA3/5slecrTZZ66xr2tAE1K2bK7QowBt9o0NwADbS4DKQ76Ip5xeK9IhRcZPhzQ==" saltValue="gvbrszskObkI7pS9q5dojg==" spinCount="100000" sheet="1" objects="1" scenarios="1"/>
  <mergeCells count="78">
    <mergeCell ref="A151:A158"/>
    <mergeCell ref="B151:E158"/>
    <mergeCell ref="Q151:Q158"/>
    <mergeCell ref="A175:A182"/>
    <mergeCell ref="B175:E182"/>
    <mergeCell ref="Q175:Q182"/>
    <mergeCell ref="A159:A166"/>
    <mergeCell ref="B159:E166"/>
    <mergeCell ref="Q159:Q166"/>
    <mergeCell ref="A167:A174"/>
    <mergeCell ref="B167:E174"/>
    <mergeCell ref="Q167:Q174"/>
    <mergeCell ref="A135:A142"/>
    <mergeCell ref="B135:E142"/>
    <mergeCell ref="Q135:Q142"/>
    <mergeCell ref="A143:A150"/>
    <mergeCell ref="B143:E150"/>
    <mergeCell ref="Q143:Q150"/>
    <mergeCell ref="A119:A126"/>
    <mergeCell ref="B119:E126"/>
    <mergeCell ref="Q119:Q126"/>
    <mergeCell ref="A127:A134"/>
    <mergeCell ref="B127:E134"/>
    <mergeCell ref="Q127:Q134"/>
    <mergeCell ref="A103:A110"/>
    <mergeCell ref="B103:E110"/>
    <mergeCell ref="Q103:Q110"/>
    <mergeCell ref="A111:A118"/>
    <mergeCell ref="B111:E118"/>
    <mergeCell ref="Q111:Q118"/>
    <mergeCell ref="A87:A94"/>
    <mergeCell ref="B87:E94"/>
    <mergeCell ref="Q87:Q94"/>
    <mergeCell ref="A95:A102"/>
    <mergeCell ref="B95:E102"/>
    <mergeCell ref="Q95:Q102"/>
    <mergeCell ref="A71:A78"/>
    <mergeCell ref="B71:E78"/>
    <mergeCell ref="Q71:Q78"/>
    <mergeCell ref="A79:A86"/>
    <mergeCell ref="B79:E86"/>
    <mergeCell ref="Q79:Q86"/>
    <mergeCell ref="A55:A62"/>
    <mergeCell ref="B55:E62"/>
    <mergeCell ref="Q55:Q62"/>
    <mergeCell ref="A63:A70"/>
    <mergeCell ref="B63:E70"/>
    <mergeCell ref="Q63:Q70"/>
    <mergeCell ref="A39:A46"/>
    <mergeCell ref="B39:E46"/>
    <mergeCell ref="Q39:Q46"/>
    <mergeCell ref="A47:A54"/>
    <mergeCell ref="B47:E54"/>
    <mergeCell ref="Q47:Q54"/>
    <mergeCell ref="A23:A30"/>
    <mergeCell ref="B23:E30"/>
    <mergeCell ref="Q23:Q30"/>
    <mergeCell ref="A31:A38"/>
    <mergeCell ref="B31:E38"/>
    <mergeCell ref="Q31:Q38"/>
    <mergeCell ref="B6:E6"/>
    <mergeCell ref="A7:A14"/>
    <mergeCell ref="B7:E14"/>
    <mergeCell ref="Q7:Q14"/>
    <mergeCell ref="A15:A22"/>
    <mergeCell ref="B15:E22"/>
    <mergeCell ref="Q15:Q22"/>
    <mergeCell ref="A2:Q3"/>
    <mergeCell ref="A4:A5"/>
    <mergeCell ref="B4:E5"/>
    <mergeCell ref="F4:F5"/>
    <mergeCell ref="Q4:Q5"/>
    <mergeCell ref="G4:G5"/>
    <mergeCell ref="H4:H5"/>
    <mergeCell ref="I4:I5"/>
    <mergeCell ref="J4:J5"/>
    <mergeCell ref="K4:K5"/>
    <mergeCell ref="P4:P5"/>
  </mergeCells>
  <pageMargins left="0.39370078740157483" right="0" top="0" bottom="0" header="0" footer="0"/>
  <pageSetup paperSize="9" scale="14" fitToHeight="0" orientation="landscape" r:id="rId1"/>
  <rowBreaks count="7" manualBreakCount="7">
    <brk id="27" max="16" man="1"/>
    <brk id="51" max="16" man="1"/>
    <brk id="75" max="16" man="1"/>
    <brk id="98" max="16" man="1"/>
    <brk id="121" max="16" man="1"/>
    <brk id="143" max="16" man="1"/>
    <brk id="1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FBBE-E45E-4B97-895D-5313C7EC2938}">
  <sheetPr>
    <pageSetUpPr fitToPage="1"/>
  </sheetPr>
  <dimension ref="A2:L115"/>
  <sheetViews>
    <sheetView tabSelected="1" topLeftCell="A74" zoomScale="80" zoomScaleNormal="80" workbookViewId="0">
      <selection activeCell="H82" sqref="H82"/>
    </sheetView>
  </sheetViews>
  <sheetFormatPr defaultRowHeight="15.75" x14ac:dyDescent="0.25"/>
  <cols>
    <col min="1" max="1" width="6.7109375" style="50" customWidth="1"/>
    <col min="2" max="2" width="26" style="246" customWidth="1"/>
    <col min="3" max="3" width="30.42578125" style="50" customWidth="1"/>
    <col min="4" max="4" width="56" style="50" customWidth="1"/>
    <col min="5" max="5" width="14.5703125" style="246" customWidth="1"/>
    <col min="6" max="6" width="14.5703125" style="173" customWidth="1"/>
    <col min="7" max="7" width="22.42578125" style="85" customWidth="1"/>
    <col min="8" max="8" width="18.28515625" style="85" bestFit="1" customWidth="1"/>
    <col min="9" max="9" width="15.140625" style="85" hidden="1" customWidth="1"/>
    <col min="10" max="10" width="15.85546875" style="173" customWidth="1"/>
    <col min="11" max="11" width="35.140625" style="50" customWidth="1"/>
    <col min="12" max="16384" width="9.140625" style="50"/>
  </cols>
  <sheetData>
    <row r="2" spans="1:12" ht="15.75" customHeight="1" x14ac:dyDescent="0.25">
      <c r="A2" s="324" t="s">
        <v>183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210"/>
    </row>
    <row r="3" spans="1:12" ht="33.75" customHeight="1" x14ac:dyDescent="0.25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210"/>
    </row>
    <row r="4" spans="1:12" ht="18.75" customHeight="1" x14ac:dyDescent="0.25">
      <c r="A4" s="326" t="s">
        <v>0</v>
      </c>
      <c r="B4" s="334" t="s">
        <v>49</v>
      </c>
      <c r="C4" s="326" t="s">
        <v>50</v>
      </c>
      <c r="D4" s="326" t="s">
        <v>182</v>
      </c>
      <c r="E4" s="331" t="s">
        <v>107</v>
      </c>
      <c r="F4" s="331" t="s">
        <v>156</v>
      </c>
      <c r="G4" s="329" t="s">
        <v>180</v>
      </c>
      <c r="H4" s="329"/>
      <c r="I4" s="329"/>
      <c r="J4" s="330"/>
      <c r="K4" s="326" t="s">
        <v>181</v>
      </c>
    </row>
    <row r="5" spans="1:12" ht="15.75" customHeight="1" x14ac:dyDescent="0.25">
      <c r="A5" s="327"/>
      <c r="B5" s="335"/>
      <c r="C5" s="327"/>
      <c r="D5" s="327"/>
      <c r="E5" s="332"/>
      <c r="F5" s="332"/>
      <c r="G5" s="345" t="s">
        <v>43</v>
      </c>
      <c r="H5" s="345" t="s">
        <v>44</v>
      </c>
      <c r="I5" s="326" t="s">
        <v>106</v>
      </c>
      <c r="J5" s="344" t="s">
        <v>45</v>
      </c>
      <c r="K5" s="327"/>
    </row>
    <row r="6" spans="1:12" ht="49.5" customHeight="1" x14ac:dyDescent="0.25">
      <c r="A6" s="328"/>
      <c r="B6" s="336"/>
      <c r="C6" s="328"/>
      <c r="D6" s="328"/>
      <c r="E6" s="333"/>
      <c r="F6" s="333"/>
      <c r="G6" s="345"/>
      <c r="H6" s="345"/>
      <c r="I6" s="328"/>
      <c r="J6" s="344"/>
      <c r="K6" s="328"/>
    </row>
    <row r="7" spans="1:12" s="85" customFormat="1" ht="34.5" customHeight="1" x14ac:dyDescent="0.25">
      <c r="A7" s="104">
        <v>1</v>
      </c>
      <c r="B7" s="172">
        <v>2</v>
      </c>
      <c r="C7" s="104">
        <v>3</v>
      </c>
      <c r="D7" s="104">
        <v>4</v>
      </c>
      <c r="E7" s="172">
        <v>5</v>
      </c>
      <c r="F7" s="172"/>
      <c r="G7" s="104">
        <v>6</v>
      </c>
      <c r="H7" s="104">
        <v>7</v>
      </c>
      <c r="I7" s="104">
        <v>8</v>
      </c>
      <c r="J7" s="172" t="s">
        <v>176</v>
      </c>
      <c r="K7" s="104">
        <v>9</v>
      </c>
    </row>
    <row r="8" spans="1:12" ht="78.75" x14ac:dyDescent="0.25">
      <c r="A8" s="340">
        <v>1</v>
      </c>
      <c r="B8" s="344" t="s">
        <v>6</v>
      </c>
      <c r="C8" s="331">
        <v>8</v>
      </c>
      <c r="D8" s="79" t="s">
        <v>46</v>
      </c>
      <c r="E8" s="239" t="s">
        <v>108</v>
      </c>
      <c r="F8" s="154" t="s">
        <v>158</v>
      </c>
      <c r="G8" s="92">
        <v>53.9</v>
      </c>
      <c r="H8" s="92">
        <v>53.9</v>
      </c>
      <c r="I8" s="92">
        <v>53.9</v>
      </c>
      <c r="J8" s="151">
        <f>H8-G8</f>
        <v>0</v>
      </c>
      <c r="K8" s="71" t="s">
        <v>123</v>
      </c>
    </row>
    <row r="9" spans="1:12" ht="47.25" customHeight="1" x14ac:dyDescent="0.25">
      <c r="A9" s="341"/>
      <c r="B9" s="344"/>
      <c r="C9" s="332"/>
      <c r="D9" s="79" t="s">
        <v>65</v>
      </c>
      <c r="E9" s="239" t="s">
        <v>108</v>
      </c>
      <c r="F9" s="154" t="s">
        <v>157</v>
      </c>
      <c r="G9" s="92">
        <v>100</v>
      </c>
      <c r="H9" s="92">
        <v>100</v>
      </c>
      <c r="I9" s="92">
        <v>100</v>
      </c>
      <c r="J9" s="151">
        <f t="shared" ref="J9:J19" si="0">H9-G9</f>
        <v>0</v>
      </c>
      <c r="K9" s="71" t="s">
        <v>123</v>
      </c>
    </row>
    <row r="10" spans="1:12" ht="54.75" customHeight="1" x14ac:dyDescent="0.25">
      <c r="A10" s="342"/>
      <c r="B10" s="344"/>
      <c r="C10" s="332"/>
      <c r="D10" s="79" t="s">
        <v>188</v>
      </c>
      <c r="E10" s="154" t="s">
        <v>108</v>
      </c>
      <c r="F10" s="154" t="s">
        <v>159</v>
      </c>
      <c r="G10" s="92">
        <v>87.77</v>
      </c>
      <c r="H10" s="180">
        <v>89.1</v>
      </c>
      <c r="I10" s="105">
        <v>88</v>
      </c>
      <c r="J10" s="151">
        <f t="shared" si="0"/>
        <v>1.3299999999999983</v>
      </c>
      <c r="K10" s="71" t="s">
        <v>123</v>
      </c>
    </row>
    <row r="11" spans="1:12" ht="63" x14ac:dyDescent="0.25">
      <c r="A11" s="342"/>
      <c r="B11" s="344"/>
      <c r="C11" s="332"/>
      <c r="D11" s="79" t="s">
        <v>66</v>
      </c>
      <c r="E11" s="154" t="s">
        <v>108</v>
      </c>
      <c r="F11" s="154" t="s">
        <v>157</v>
      </c>
      <c r="G11" s="92">
        <v>100</v>
      </c>
      <c r="H11" s="92">
        <v>100</v>
      </c>
      <c r="I11" s="92">
        <v>100</v>
      </c>
      <c r="J11" s="151">
        <f t="shared" si="0"/>
        <v>0</v>
      </c>
      <c r="K11" s="71" t="s">
        <v>123</v>
      </c>
    </row>
    <row r="12" spans="1:12" ht="94.5" x14ac:dyDescent="0.25">
      <c r="A12" s="342"/>
      <c r="B12" s="344"/>
      <c r="C12" s="332"/>
      <c r="D12" s="79" t="s">
        <v>47</v>
      </c>
      <c r="E12" s="154" t="s">
        <v>108</v>
      </c>
      <c r="F12" s="154" t="s">
        <v>157</v>
      </c>
      <c r="G12" s="92">
        <v>60</v>
      </c>
      <c r="H12" s="92">
        <v>60</v>
      </c>
      <c r="I12" s="92">
        <v>60</v>
      </c>
      <c r="J12" s="151">
        <f t="shared" si="0"/>
        <v>0</v>
      </c>
      <c r="K12" s="71" t="s">
        <v>123</v>
      </c>
    </row>
    <row r="13" spans="1:12" ht="74.25" customHeight="1" x14ac:dyDescent="0.25">
      <c r="A13" s="342"/>
      <c r="B13" s="344"/>
      <c r="C13" s="332"/>
      <c r="D13" s="79" t="s">
        <v>48</v>
      </c>
      <c r="E13" s="154" t="s">
        <v>108</v>
      </c>
      <c r="F13" s="154" t="s">
        <v>157</v>
      </c>
      <c r="G13" s="92">
        <v>25</v>
      </c>
      <c r="H13" s="92">
        <v>25</v>
      </c>
      <c r="I13" s="92">
        <v>25</v>
      </c>
      <c r="J13" s="151">
        <f t="shared" si="0"/>
        <v>0</v>
      </c>
      <c r="K13" s="71" t="s">
        <v>123</v>
      </c>
    </row>
    <row r="14" spans="1:12" ht="58.5" customHeight="1" x14ac:dyDescent="0.25">
      <c r="A14" s="342"/>
      <c r="B14" s="344"/>
      <c r="C14" s="332"/>
      <c r="D14" s="79" t="s">
        <v>88</v>
      </c>
      <c r="E14" s="154" t="s">
        <v>108</v>
      </c>
      <c r="F14" s="154" t="s">
        <v>159</v>
      </c>
      <c r="G14" s="106">
        <v>0.2</v>
      </c>
      <c r="H14" s="106">
        <v>0.53</v>
      </c>
      <c r="I14" s="92">
        <v>0.53</v>
      </c>
      <c r="J14" s="151">
        <f t="shared" si="0"/>
        <v>0.33</v>
      </c>
      <c r="K14" s="71" t="s">
        <v>123</v>
      </c>
    </row>
    <row r="15" spans="1:12" ht="68.25" customHeight="1" x14ac:dyDescent="0.25">
      <c r="A15" s="343"/>
      <c r="B15" s="344"/>
      <c r="C15" s="333"/>
      <c r="D15" s="79" t="s">
        <v>89</v>
      </c>
      <c r="E15" s="154" t="s">
        <v>108</v>
      </c>
      <c r="F15" s="154" t="s">
        <v>159</v>
      </c>
      <c r="G15" s="107">
        <v>43</v>
      </c>
      <c r="H15" s="92">
        <v>65.400000000000006</v>
      </c>
      <c r="I15" s="151">
        <v>43</v>
      </c>
      <c r="J15" s="151">
        <f t="shared" si="0"/>
        <v>22.400000000000006</v>
      </c>
      <c r="K15" s="71" t="s">
        <v>123</v>
      </c>
    </row>
    <row r="16" spans="1:12" ht="126" x14ac:dyDescent="0.25">
      <c r="A16" s="346">
        <v>2</v>
      </c>
      <c r="B16" s="344" t="s">
        <v>8</v>
      </c>
      <c r="C16" s="331">
        <v>4</v>
      </c>
      <c r="D16" s="79" t="s">
        <v>203</v>
      </c>
      <c r="E16" s="237" t="s">
        <v>202</v>
      </c>
      <c r="F16" s="232" t="s">
        <v>160</v>
      </c>
      <c r="G16" s="92">
        <v>1048</v>
      </c>
      <c r="H16" s="92">
        <v>1048</v>
      </c>
      <c r="I16" s="92">
        <v>1164</v>
      </c>
      <c r="J16" s="151">
        <f t="shared" si="0"/>
        <v>0</v>
      </c>
      <c r="K16" s="71" t="s">
        <v>153</v>
      </c>
    </row>
    <row r="17" spans="1:11" ht="47.25" x14ac:dyDescent="0.25">
      <c r="A17" s="342"/>
      <c r="B17" s="344"/>
      <c r="C17" s="332"/>
      <c r="D17" s="79" t="s">
        <v>214</v>
      </c>
      <c r="E17" s="237" t="s">
        <v>130</v>
      </c>
      <c r="F17" s="232" t="s">
        <v>157</v>
      </c>
      <c r="G17" s="92">
        <v>1</v>
      </c>
      <c r="H17" s="92">
        <v>1</v>
      </c>
      <c r="I17" s="92">
        <v>1</v>
      </c>
      <c r="J17" s="151">
        <f t="shared" si="0"/>
        <v>0</v>
      </c>
      <c r="K17" s="71" t="s">
        <v>154</v>
      </c>
    </row>
    <row r="18" spans="1:11" ht="47.25" x14ac:dyDescent="0.25">
      <c r="A18" s="342"/>
      <c r="B18" s="344"/>
      <c r="C18" s="332"/>
      <c r="D18" s="79" t="s">
        <v>204</v>
      </c>
      <c r="E18" s="237" t="s">
        <v>130</v>
      </c>
      <c r="F18" s="232" t="s">
        <v>157</v>
      </c>
      <c r="G18" s="92">
        <v>53900</v>
      </c>
      <c r="H18" s="92">
        <v>49852</v>
      </c>
      <c r="I18" s="92">
        <v>53900</v>
      </c>
      <c r="J18" s="151">
        <f t="shared" si="0"/>
        <v>-4048</v>
      </c>
      <c r="K18" s="71" t="s">
        <v>124</v>
      </c>
    </row>
    <row r="19" spans="1:11" ht="78" customHeight="1" x14ac:dyDescent="0.25">
      <c r="A19" s="342"/>
      <c r="B19" s="344"/>
      <c r="C19" s="333"/>
      <c r="D19" s="79" t="s">
        <v>206</v>
      </c>
      <c r="E19" s="237" t="s">
        <v>130</v>
      </c>
      <c r="F19" s="232" t="s">
        <v>157</v>
      </c>
      <c r="G19" s="92">
        <v>1860</v>
      </c>
      <c r="H19" s="92">
        <v>1955</v>
      </c>
      <c r="I19" s="92">
        <v>1860</v>
      </c>
      <c r="J19" s="151">
        <f t="shared" si="0"/>
        <v>95</v>
      </c>
      <c r="K19" s="71" t="s">
        <v>166</v>
      </c>
    </row>
    <row r="20" spans="1:11" ht="26.25" customHeight="1" x14ac:dyDescent="0.25">
      <c r="A20" s="347">
        <v>3</v>
      </c>
      <c r="B20" s="334" t="s">
        <v>9</v>
      </c>
      <c r="C20" s="334">
        <v>2</v>
      </c>
      <c r="D20" s="358" t="s">
        <v>205</v>
      </c>
      <c r="E20" s="361" t="s">
        <v>108</v>
      </c>
      <c r="F20" s="361" t="s">
        <v>157</v>
      </c>
      <c r="G20" s="364">
        <v>95</v>
      </c>
      <c r="H20" s="364">
        <v>100</v>
      </c>
      <c r="I20" s="364">
        <v>100</v>
      </c>
      <c r="J20" s="361">
        <f>H20-G20</f>
        <v>5</v>
      </c>
      <c r="K20" s="355" t="s">
        <v>165</v>
      </c>
    </row>
    <row r="21" spans="1:11" ht="36" customHeight="1" x14ac:dyDescent="0.25">
      <c r="A21" s="348"/>
      <c r="B21" s="335"/>
      <c r="C21" s="335"/>
      <c r="D21" s="359"/>
      <c r="E21" s="362"/>
      <c r="F21" s="362"/>
      <c r="G21" s="365"/>
      <c r="H21" s="365"/>
      <c r="I21" s="365"/>
      <c r="J21" s="362"/>
      <c r="K21" s="356"/>
    </row>
    <row r="22" spans="1:11" ht="30.75" customHeight="1" x14ac:dyDescent="0.25">
      <c r="A22" s="348"/>
      <c r="B22" s="335"/>
      <c r="C22" s="335"/>
      <c r="D22" s="359"/>
      <c r="E22" s="362"/>
      <c r="F22" s="362"/>
      <c r="G22" s="365"/>
      <c r="H22" s="365"/>
      <c r="I22" s="365"/>
      <c r="J22" s="362"/>
      <c r="K22" s="356"/>
    </row>
    <row r="23" spans="1:11" ht="15.75" customHeight="1" x14ac:dyDescent="0.25">
      <c r="A23" s="348"/>
      <c r="B23" s="335"/>
      <c r="C23" s="335"/>
      <c r="D23" s="360"/>
      <c r="E23" s="363"/>
      <c r="F23" s="363"/>
      <c r="G23" s="366"/>
      <c r="H23" s="366"/>
      <c r="I23" s="366"/>
      <c r="J23" s="363"/>
      <c r="K23" s="356"/>
    </row>
    <row r="24" spans="1:11" ht="15.75" customHeight="1" x14ac:dyDescent="0.25">
      <c r="A24" s="348"/>
      <c r="B24" s="335"/>
      <c r="C24" s="335"/>
      <c r="D24" s="358" t="s">
        <v>207</v>
      </c>
      <c r="E24" s="361" t="s">
        <v>108</v>
      </c>
      <c r="F24" s="361" t="s">
        <v>157</v>
      </c>
      <c r="G24" s="364">
        <v>100</v>
      </c>
      <c r="H24" s="364">
        <v>100</v>
      </c>
      <c r="I24" s="364">
        <v>100</v>
      </c>
      <c r="J24" s="361">
        <f>H24-G24</f>
        <v>0</v>
      </c>
      <c r="K24" s="356"/>
    </row>
    <row r="25" spans="1:11" x14ac:dyDescent="0.25">
      <c r="A25" s="348"/>
      <c r="B25" s="335"/>
      <c r="C25" s="335"/>
      <c r="D25" s="359"/>
      <c r="E25" s="362"/>
      <c r="F25" s="362"/>
      <c r="G25" s="365"/>
      <c r="H25" s="365"/>
      <c r="I25" s="365"/>
      <c r="J25" s="362"/>
      <c r="K25" s="356"/>
    </row>
    <row r="26" spans="1:11" ht="16.5" customHeight="1" x14ac:dyDescent="0.25">
      <c r="A26" s="349"/>
      <c r="B26" s="336"/>
      <c r="C26" s="336"/>
      <c r="D26" s="360"/>
      <c r="E26" s="363"/>
      <c r="F26" s="363"/>
      <c r="G26" s="366"/>
      <c r="H26" s="366"/>
      <c r="I26" s="366"/>
      <c r="J26" s="363"/>
      <c r="K26" s="357"/>
    </row>
    <row r="27" spans="1:11" ht="52.5" customHeight="1" x14ac:dyDescent="0.25">
      <c r="A27" s="350">
        <v>4</v>
      </c>
      <c r="B27" s="352" t="s">
        <v>11</v>
      </c>
      <c r="C27" s="352">
        <v>5</v>
      </c>
      <c r="D27" s="94" t="s">
        <v>111</v>
      </c>
      <c r="E27" s="154" t="s">
        <v>108</v>
      </c>
      <c r="F27" s="154" t="s">
        <v>158</v>
      </c>
      <c r="G27" s="103">
        <v>61</v>
      </c>
      <c r="H27" s="92">
        <v>67</v>
      </c>
      <c r="I27" s="92">
        <v>61</v>
      </c>
      <c r="J27" s="151">
        <f t="shared" ref="J27:J32" si="1">H27-G27</f>
        <v>6</v>
      </c>
      <c r="K27" s="355" t="s">
        <v>87</v>
      </c>
    </row>
    <row r="28" spans="1:11" ht="58.5" customHeight="1" x14ac:dyDescent="0.25">
      <c r="A28" s="351"/>
      <c r="B28" s="344"/>
      <c r="C28" s="352"/>
      <c r="D28" s="94" t="s">
        <v>110</v>
      </c>
      <c r="E28" s="154" t="s">
        <v>108</v>
      </c>
      <c r="F28" s="154" t="s">
        <v>158</v>
      </c>
      <c r="G28" s="103">
        <v>57.2</v>
      </c>
      <c r="H28" s="92">
        <v>61.7</v>
      </c>
      <c r="I28" s="92">
        <v>57.2</v>
      </c>
      <c r="J28" s="151">
        <f t="shared" si="1"/>
        <v>4.5</v>
      </c>
      <c r="K28" s="370"/>
    </row>
    <row r="29" spans="1:11" ht="113.25" customHeight="1" x14ac:dyDescent="0.25">
      <c r="A29" s="351"/>
      <c r="B29" s="344"/>
      <c r="C29" s="352"/>
      <c r="D29" s="94" t="s">
        <v>109</v>
      </c>
      <c r="E29" s="154" t="s">
        <v>108</v>
      </c>
      <c r="F29" s="154" t="s">
        <v>157</v>
      </c>
      <c r="G29" s="103">
        <v>42.5</v>
      </c>
      <c r="H29" s="92">
        <v>86</v>
      </c>
      <c r="I29" s="92">
        <v>42.5</v>
      </c>
      <c r="J29" s="151">
        <f t="shared" si="1"/>
        <v>43.5</v>
      </c>
      <c r="K29" s="370"/>
    </row>
    <row r="30" spans="1:11" ht="113.25" customHeight="1" x14ac:dyDescent="0.25">
      <c r="A30" s="351"/>
      <c r="B30" s="344"/>
      <c r="C30" s="352"/>
      <c r="D30" s="94" t="s">
        <v>112</v>
      </c>
      <c r="E30" s="154" t="s">
        <v>108</v>
      </c>
      <c r="F30" s="154" t="s">
        <v>157</v>
      </c>
      <c r="G30" s="103">
        <v>97.1</v>
      </c>
      <c r="H30" s="92">
        <v>97.1</v>
      </c>
      <c r="I30" s="92">
        <v>97.1</v>
      </c>
      <c r="J30" s="151">
        <f t="shared" si="1"/>
        <v>0</v>
      </c>
      <c r="K30" s="370"/>
    </row>
    <row r="31" spans="1:11" ht="56.25" customHeight="1" x14ac:dyDescent="0.25">
      <c r="A31" s="351"/>
      <c r="B31" s="344"/>
      <c r="C31" s="352"/>
      <c r="D31" s="229" t="s">
        <v>187</v>
      </c>
      <c r="E31" s="154" t="s">
        <v>121</v>
      </c>
      <c r="F31" s="154" t="s">
        <v>158</v>
      </c>
      <c r="G31" s="230">
        <v>698</v>
      </c>
      <c r="H31" s="231">
        <v>854</v>
      </c>
      <c r="I31" s="231"/>
      <c r="J31" s="232">
        <f t="shared" si="1"/>
        <v>156</v>
      </c>
      <c r="K31" s="371"/>
    </row>
    <row r="32" spans="1:11" ht="54.75" customHeight="1" x14ac:dyDescent="0.25">
      <c r="A32" s="362">
        <v>5</v>
      </c>
      <c r="B32" s="337" t="s">
        <v>12</v>
      </c>
      <c r="C32" s="338">
        <v>2</v>
      </c>
      <c r="D32" s="367" t="s">
        <v>60</v>
      </c>
      <c r="E32" s="337" t="s">
        <v>114</v>
      </c>
      <c r="F32" s="337" t="s">
        <v>157</v>
      </c>
      <c r="G32" s="367">
        <v>452.3</v>
      </c>
      <c r="H32" s="364">
        <v>452.7</v>
      </c>
      <c r="I32" s="364">
        <v>452.3</v>
      </c>
      <c r="J32" s="361">
        <f t="shared" si="1"/>
        <v>0.39999999999997726</v>
      </c>
      <c r="K32" s="355" t="s">
        <v>145</v>
      </c>
    </row>
    <row r="33" spans="1:11" ht="15.75" customHeight="1" x14ac:dyDescent="0.25">
      <c r="A33" s="362"/>
      <c r="B33" s="338"/>
      <c r="C33" s="338"/>
      <c r="D33" s="368"/>
      <c r="E33" s="338"/>
      <c r="F33" s="339"/>
      <c r="G33" s="368"/>
      <c r="H33" s="365"/>
      <c r="I33" s="365"/>
      <c r="J33" s="363"/>
      <c r="K33" s="356"/>
    </row>
    <row r="34" spans="1:11" ht="15.75" customHeight="1" x14ac:dyDescent="0.25">
      <c r="A34" s="362"/>
      <c r="B34" s="338"/>
      <c r="C34" s="338"/>
      <c r="D34" s="372" t="s">
        <v>113</v>
      </c>
      <c r="E34" s="352" t="s">
        <v>108</v>
      </c>
      <c r="F34" s="337" t="s">
        <v>157</v>
      </c>
      <c r="G34" s="373">
        <v>100</v>
      </c>
      <c r="H34" s="374">
        <v>100</v>
      </c>
      <c r="I34" s="374">
        <v>100</v>
      </c>
      <c r="J34" s="375">
        <f>H34-G34</f>
        <v>0</v>
      </c>
      <c r="K34" s="376" t="s">
        <v>164</v>
      </c>
    </row>
    <row r="35" spans="1:11" ht="29.25" customHeight="1" x14ac:dyDescent="0.25">
      <c r="A35" s="362"/>
      <c r="B35" s="338"/>
      <c r="C35" s="338"/>
      <c r="D35" s="372"/>
      <c r="E35" s="352"/>
      <c r="F35" s="338"/>
      <c r="G35" s="373"/>
      <c r="H35" s="374"/>
      <c r="I35" s="374"/>
      <c r="J35" s="375"/>
      <c r="K35" s="376"/>
    </row>
    <row r="36" spans="1:11" ht="38.25" customHeight="1" x14ac:dyDescent="0.25">
      <c r="A36" s="363"/>
      <c r="B36" s="339"/>
      <c r="C36" s="339"/>
      <c r="D36" s="372"/>
      <c r="E36" s="352"/>
      <c r="F36" s="339"/>
      <c r="G36" s="373"/>
      <c r="H36" s="374"/>
      <c r="I36" s="374"/>
      <c r="J36" s="375"/>
      <c r="K36" s="376"/>
    </row>
    <row r="37" spans="1:11" ht="119.25" customHeight="1" x14ac:dyDescent="0.25">
      <c r="A37" s="350">
        <v>6</v>
      </c>
      <c r="B37" s="352" t="s">
        <v>14</v>
      </c>
      <c r="C37" s="337">
        <v>2</v>
      </c>
      <c r="D37" s="108" t="s">
        <v>67</v>
      </c>
      <c r="E37" s="240" t="s">
        <v>108</v>
      </c>
      <c r="F37" s="240" t="s">
        <v>157</v>
      </c>
      <c r="G37" s="109">
        <v>76</v>
      </c>
      <c r="H37" s="109">
        <v>88</v>
      </c>
      <c r="I37" s="109">
        <v>76</v>
      </c>
      <c r="J37" s="151">
        <f>H37-G37</f>
        <v>12</v>
      </c>
      <c r="K37" s="79" t="s">
        <v>123</v>
      </c>
    </row>
    <row r="38" spans="1:11" ht="51.75" customHeight="1" x14ac:dyDescent="0.25">
      <c r="A38" s="351"/>
      <c r="B38" s="344"/>
      <c r="C38" s="354"/>
      <c r="D38" s="108" t="s">
        <v>68</v>
      </c>
      <c r="E38" s="240" t="s">
        <v>121</v>
      </c>
      <c r="F38" s="240" t="s">
        <v>157</v>
      </c>
      <c r="G38" s="109">
        <v>420</v>
      </c>
      <c r="H38" s="109">
        <v>450</v>
      </c>
      <c r="I38" s="109">
        <v>420</v>
      </c>
      <c r="J38" s="151">
        <f>H38-G38</f>
        <v>30</v>
      </c>
      <c r="K38" s="79" t="s">
        <v>134</v>
      </c>
    </row>
    <row r="39" spans="1:11" ht="15.75" customHeight="1" x14ac:dyDescent="0.25">
      <c r="A39" s="361">
        <v>7</v>
      </c>
      <c r="B39" s="337" t="s">
        <v>16</v>
      </c>
      <c r="C39" s="337">
        <v>3</v>
      </c>
      <c r="D39" s="378" t="s">
        <v>208</v>
      </c>
      <c r="E39" s="337" t="s">
        <v>215</v>
      </c>
      <c r="F39" s="337" t="s">
        <v>161</v>
      </c>
      <c r="G39" s="367">
        <v>0.36</v>
      </c>
      <c r="H39" s="364">
        <v>0.36</v>
      </c>
      <c r="I39" s="367">
        <v>0.36</v>
      </c>
      <c r="J39" s="361">
        <f>H39-G39</f>
        <v>0</v>
      </c>
      <c r="K39" s="355" t="s">
        <v>165</v>
      </c>
    </row>
    <row r="40" spans="1:11" x14ac:dyDescent="0.25">
      <c r="A40" s="362"/>
      <c r="B40" s="335"/>
      <c r="C40" s="338"/>
      <c r="D40" s="379"/>
      <c r="E40" s="338"/>
      <c r="F40" s="338"/>
      <c r="G40" s="368"/>
      <c r="H40" s="365"/>
      <c r="I40" s="368"/>
      <c r="J40" s="362"/>
      <c r="K40" s="356"/>
    </row>
    <row r="41" spans="1:11" ht="14.25" customHeight="1" x14ac:dyDescent="0.25">
      <c r="A41" s="362"/>
      <c r="B41" s="335"/>
      <c r="C41" s="338"/>
      <c r="D41" s="379"/>
      <c r="E41" s="338"/>
      <c r="F41" s="338"/>
      <c r="G41" s="368"/>
      <c r="H41" s="365"/>
      <c r="I41" s="368"/>
      <c r="J41" s="362"/>
      <c r="K41" s="356"/>
    </row>
    <row r="42" spans="1:11" ht="12" customHeight="1" x14ac:dyDescent="0.25">
      <c r="A42" s="362"/>
      <c r="B42" s="335"/>
      <c r="C42" s="338"/>
      <c r="D42" s="379"/>
      <c r="E42" s="338"/>
      <c r="F42" s="338"/>
      <c r="G42" s="368"/>
      <c r="H42" s="365"/>
      <c r="I42" s="368"/>
      <c r="J42" s="362"/>
      <c r="K42" s="356"/>
    </row>
    <row r="43" spans="1:11" ht="6.75" customHeight="1" x14ac:dyDescent="0.25">
      <c r="A43" s="362"/>
      <c r="B43" s="335"/>
      <c r="C43" s="338"/>
      <c r="D43" s="379"/>
      <c r="E43" s="338"/>
      <c r="F43" s="338"/>
      <c r="G43" s="368"/>
      <c r="H43" s="365"/>
      <c r="I43" s="368"/>
      <c r="J43" s="362"/>
      <c r="K43" s="356"/>
    </row>
    <row r="44" spans="1:11" ht="7.5" customHeight="1" x14ac:dyDescent="0.25">
      <c r="A44" s="362"/>
      <c r="B44" s="335"/>
      <c r="C44" s="338"/>
      <c r="D44" s="379"/>
      <c r="E44" s="338"/>
      <c r="F44" s="338"/>
      <c r="G44" s="368"/>
      <c r="H44" s="365"/>
      <c r="I44" s="368"/>
      <c r="J44" s="362"/>
      <c r="K44" s="356"/>
    </row>
    <row r="45" spans="1:11" ht="19.5" customHeight="1" x14ac:dyDescent="0.25">
      <c r="A45" s="362"/>
      <c r="B45" s="335"/>
      <c r="C45" s="338"/>
      <c r="D45" s="380"/>
      <c r="E45" s="339"/>
      <c r="F45" s="339"/>
      <c r="G45" s="369"/>
      <c r="H45" s="366"/>
      <c r="I45" s="369"/>
      <c r="J45" s="363"/>
      <c r="K45" s="356"/>
    </row>
    <row r="46" spans="1:11" ht="49.5" customHeight="1" x14ac:dyDescent="0.25">
      <c r="A46" s="362"/>
      <c r="B46" s="377"/>
      <c r="C46" s="377"/>
      <c r="D46" s="102" t="s">
        <v>209</v>
      </c>
      <c r="E46" s="235" t="s">
        <v>115</v>
      </c>
      <c r="F46" s="233" t="s">
        <v>157</v>
      </c>
      <c r="G46" s="101">
        <v>16.399999999999999</v>
      </c>
      <c r="H46" s="105">
        <v>16.399999999999999</v>
      </c>
      <c r="I46" s="101">
        <v>16.399999999999999</v>
      </c>
      <c r="J46" s="171">
        <f>H46-G46</f>
        <v>0</v>
      </c>
      <c r="K46" s="356"/>
    </row>
    <row r="47" spans="1:11" ht="58.5" customHeight="1" x14ac:dyDescent="0.25">
      <c r="A47" s="363"/>
      <c r="B47" s="354"/>
      <c r="C47" s="354"/>
      <c r="D47" s="102" t="s">
        <v>90</v>
      </c>
      <c r="E47" s="235" t="s">
        <v>210</v>
      </c>
      <c r="F47" s="233" t="s">
        <v>157</v>
      </c>
      <c r="G47" s="101">
        <v>0.76</v>
      </c>
      <c r="H47" s="105">
        <v>0.76</v>
      </c>
      <c r="I47" s="101">
        <v>0.76</v>
      </c>
      <c r="J47" s="171">
        <f>H47-G47</f>
        <v>0</v>
      </c>
      <c r="K47" s="357"/>
    </row>
    <row r="48" spans="1:11" ht="236.25" x14ac:dyDescent="0.25">
      <c r="A48" s="353">
        <v>8</v>
      </c>
      <c r="B48" s="352" t="s">
        <v>38</v>
      </c>
      <c r="C48" s="352">
        <v>10</v>
      </c>
      <c r="D48" s="94" t="s">
        <v>174</v>
      </c>
      <c r="E48" s="226" t="s">
        <v>119</v>
      </c>
      <c r="F48" s="226" t="s">
        <v>157</v>
      </c>
      <c r="G48" s="103">
        <v>2</v>
      </c>
      <c r="H48" s="92">
        <v>2</v>
      </c>
      <c r="I48" s="164"/>
      <c r="J48" s="151">
        <f>H48-G48</f>
        <v>0</v>
      </c>
      <c r="K48" s="167" t="s">
        <v>216</v>
      </c>
    </row>
    <row r="49" spans="1:11" ht="89.25" customHeight="1" x14ac:dyDescent="0.25">
      <c r="A49" s="353"/>
      <c r="B49" s="352"/>
      <c r="C49" s="352"/>
      <c r="D49" s="177" t="s">
        <v>175</v>
      </c>
      <c r="E49" s="226" t="s">
        <v>119</v>
      </c>
      <c r="F49" s="226" t="s">
        <v>157</v>
      </c>
      <c r="G49" s="178">
        <v>2</v>
      </c>
      <c r="H49" s="179">
        <v>2</v>
      </c>
      <c r="I49" s="174"/>
      <c r="J49" s="180">
        <f>H49-G49</f>
        <v>0</v>
      </c>
      <c r="K49" s="169"/>
    </row>
    <row r="50" spans="1:11" ht="76.5" customHeight="1" x14ac:dyDescent="0.25">
      <c r="A50" s="353"/>
      <c r="B50" s="344"/>
      <c r="C50" s="344"/>
      <c r="D50" s="94" t="s">
        <v>189</v>
      </c>
      <c r="E50" s="226" t="s">
        <v>108</v>
      </c>
      <c r="F50" s="238" t="s">
        <v>157</v>
      </c>
      <c r="G50" s="103">
        <v>2.7</v>
      </c>
      <c r="H50" s="92">
        <v>11.53</v>
      </c>
      <c r="I50" s="103">
        <v>2.7</v>
      </c>
      <c r="J50" s="151">
        <f t="shared" ref="J50:J79" si="2">H50-G50</f>
        <v>8.8299999999999983</v>
      </c>
      <c r="K50" s="125" t="s">
        <v>62</v>
      </c>
    </row>
    <row r="51" spans="1:11" ht="41.25" customHeight="1" x14ac:dyDescent="0.25">
      <c r="A51" s="353"/>
      <c r="B51" s="344"/>
      <c r="C51" s="344"/>
      <c r="D51" s="94" t="s">
        <v>190</v>
      </c>
      <c r="E51" s="226" t="s">
        <v>108</v>
      </c>
      <c r="F51" s="226" t="s">
        <v>157</v>
      </c>
      <c r="G51" s="103">
        <v>100</v>
      </c>
      <c r="H51" s="92">
        <v>100</v>
      </c>
      <c r="I51" s="103">
        <v>100</v>
      </c>
      <c r="J51" s="151">
        <f t="shared" si="2"/>
        <v>0</v>
      </c>
      <c r="K51" s="364" t="s">
        <v>185</v>
      </c>
    </row>
    <row r="52" spans="1:11" ht="74.25" customHeight="1" x14ac:dyDescent="0.25">
      <c r="A52" s="353"/>
      <c r="B52" s="344"/>
      <c r="C52" s="344"/>
      <c r="D52" s="94" t="s">
        <v>191</v>
      </c>
      <c r="E52" s="226" t="s">
        <v>118</v>
      </c>
      <c r="F52" s="226" t="s">
        <v>157</v>
      </c>
      <c r="G52" s="217">
        <v>0.18</v>
      </c>
      <c r="H52" s="218">
        <v>0.17</v>
      </c>
      <c r="I52" s="103">
        <v>0.18</v>
      </c>
      <c r="J52" s="151">
        <f t="shared" si="2"/>
        <v>-9.9999999999999811E-3</v>
      </c>
      <c r="K52" s="365"/>
    </row>
    <row r="53" spans="1:11" ht="51" customHeight="1" x14ac:dyDescent="0.25">
      <c r="A53" s="353"/>
      <c r="B53" s="344"/>
      <c r="C53" s="344"/>
      <c r="D53" s="94" t="s">
        <v>192</v>
      </c>
      <c r="E53" s="226" t="s">
        <v>118</v>
      </c>
      <c r="F53" s="226" t="s">
        <v>157</v>
      </c>
      <c r="G53" s="217">
        <v>0.22</v>
      </c>
      <c r="H53" s="221">
        <v>0.2</v>
      </c>
      <c r="I53" s="103">
        <v>0.22</v>
      </c>
      <c r="J53" s="151">
        <f t="shared" si="2"/>
        <v>-1.999999999999999E-2</v>
      </c>
      <c r="K53" s="365"/>
    </row>
    <row r="54" spans="1:11" ht="48.75" customHeight="1" x14ac:dyDescent="0.25">
      <c r="A54" s="353"/>
      <c r="B54" s="344"/>
      <c r="C54" s="344"/>
      <c r="D54" s="94" t="s">
        <v>193</v>
      </c>
      <c r="E54" s="226" t="s">
        <v>117</v>
      </c>
      <c r="F54" s="226" t="s">
        <v>157</v>
      </c>
      <c r="G54" s="217">
        <v>14.22</v>
      </c>
      <c r="H54" s="221">
        <v>14.1</v>
      </c>
      <c r="I54" s="103">
        <v>14.22</v>
      </c>
      <c r="J54" s="151">
        <f t="shared" si="2"/>
        <v>-0.12000000000000099</v>
      </c>
      <c r="K54" s="365"/>
    </row>
    <row r="55" spans="1:11" ht="62.25" customHeight="1" x14ac:dyDescent="0.25">
      <c r="A55" s="353"/>
      <c r="B55" s="344"/>
      <c r="C55" s="344"/>
      <c r="D55" s="94" t="s">
        <v>194</v>
      </c>
      <c r="E55" s="226" t="s">
        <v>117</v>
      </c>
      <c r="F55" s="226" t="s">
        <v>157</v>
      </c>
      <c r="G55" s="217">
        <v>6.19</v>
      </c>
      <c r="H55" s="221">
        <v>5.5</v>
      </c>
      <c r="I55" s="103">
        <v>6.19</v>
      </c>
      <c r="J55" s="151">
        <f t="shared" si="2"/>
        <v>-0.69000000000000039</v>
      </c>
      <c r="K55" s="365"/>
    </row>
    <row r="56" spans="1:11" ht="42.75" customHeight="1" x14ac:dyDescent="0.25">
      <c r="A56" s="353"/>
      <c r="B56" s="344"/>
      <c r="C56" s="344"/>
      <c r="D56" s="94" t="s">
        <v>195</v>
      </c>
      <c r="E56" s="226" t="s">
        <v>108</v>
      </c>
      <c r="F56" s="226" t="s">
        <v>157</v>
      </c>
      <c r="G56" s="103">
        <v>100</v>
      </c>
      <c r="H56" s="92">
        <v>100</v>
      </c>
      <c r="I56" s="103">
        <v>100</v>
      </c>
      <c r="J56" s="151">
        <f t="shared" si="2"/>
        <v>0</v>
      </c>
      <c r="K56" s="365"/>
    </row>
    <row r="57" spans="1:11" ht="63" customHeight="1" x14ac:dyDescent="0.25">
      <c r="A57" s="353"/>
      <c r="B57" s="344"/>
      <c r="C57" s="344"/>
      <c r="D57" s="94" t="s">
        <v>56</v>
      </c>
      <c r="E57" s="226" t="s">
        <v>108</v>
      </c>
      <c r="F57" s="226" t="s">
        <v>157</v>
      </c>
      <c r="G57" s="103">
        <v>93.9</v>
      </c>
      <c r="H57" s="92">
        <v>93.9</v>
      </c>
      <c r="I57" s="103">
        <v>93.9</v>
      </c>
      <c r="J57" s="151">
        <f t="shared" si="2"/>
        <v>0</v>
      </c>
      <c r="K57" s="366"/>
    </row>
    <row r="58" spans="1:11" ht="47.25" x14ac:dyDescent="0.25">
      <c r="A58" s="351">
        <v>9</v>
      </c>
      <c r="B58" s="339" t="s">
        <v>39</v>
      </c>
      <c r="C58" s="337">
        <v>5</v>
      </c>
      <c r="D58" s="110" t="s">
        <v>73</v>
      </c>
      <c r="E58" s="162" t="s">
        <v>130</v>
      </c>
      <c r="F58" s="162" t="s">
        <v>157</v>
      </c>
      <c r="G58" s="111">
        <v>0</v>
      </c>
      <c r="H58" s="111">
        <v>1</v>
      </c>
      <c r="I58" s="162">
        <v>1</v>
      </c>
      <c r="J58" s="151">
        <f t="shared" si="2"/>
        <v>1</v>
      </c>
      <c r="K58" s="163" t="s">
        <v>163</v>
      </c>
    </row>
    <row r="59" spans="1:11" ht="71.25" customHeight="1" x14ac:dyDescent="0.25">
      <c r="A59" s="351"/>
      <c r="B59" s="344"/>
      <c r="C59" s="338"/>
      <c r="D59" s="110" t="s">
        <v>74</v>
      </c>
      <c r="E59" s="162" t="s">
        <v>130</v>
      </c>
      <c r="F59" s="162" t="s">
        <v>157</v>
      </c>
      <c r="G59" s="111">
        <v>98</v>
      </c>
      <c r="H59" s="111">
        <v>94</v>
      </c>
      <c r="I59" s="111">
        <v>98</v>
      </c>
      <c r="J59" s="151">
        <f t="shared" si="2"/>
        <v>-4</v>
      </c>
      <c r="K59" s="163" t="s">
        <v>184</v>
      </c>
    </row>
    <row r="60" spans="1:11" ht="111.75" customHeight="1" x14ac:dyDescent="0.25">
      <c r="A60" s="351"/>
      <c r="B60" s="344"/>
      <c r="C60" s="338"/>
      <c r="D60" s="110" t="s">
        <v>75</v>
      </c>
      <c r="E60" s="162" t="s">
        <v>130</v>
      </c>
      <c r="F60" s="162" t="s">
        <v>157</v>
      </c>
      <c r="G60" s="111">
        <v>0</v>
      </c>
      <c r="H60" s="111">
        <v>3</v>
      </c>
      <c r="I60" s="162">
        <v>3</v>
      </c>
      <c r="J60" s="151">
        <f t="shared" si="2"/>
        <v>3</v>
      </c>
      <c r="K60" s="79" t="s">
        <v>132</v>
      </c>
    </row>
    <row r="61" spans="1:11" ht="54" customHeight="1" x14ac:dyDescent="0.25">
      <c r="A61" s="351"/>
      <c r="B61" s="344"/>
      <c r="C61" s="338"/>
      <c r="D61" s="112" t="s">
        <v>76</v>
      </c>
      <c r="E61" s="162" t="s">
        <v>130</v>
      </c>
      <c r="F61" s="241" t="s">
        <v>157</v>
      </c>
      <c r="G61" s="113">
        <v>1458</v>
      </c>
      <c r="H61" s="120">
        <v>1413</v>
      </c>
      <c r="I61" s="113">
        <v>1458</v>
      </c>
      <c r="J61" s="151">
        <f t="shared" si="2"/>
        <v>-45</v>
      </c>
      <c r="K61" s="355" t="s">
        <v>125</v>
      </c>
    </row>
    <row r="62" spans="1:11" ht="47.25" x14ac:dyDescent="0.25">
      <c r="A62" s="351"/>
      <c r="B62" s="344"/>
      <c r="C62" s="339"/>
      <c r="D62" s="110" t="s">
        <v>77</v>
      </c>
      <c r="E62" s="162" t="s">
        <v>130</v>
      </c>
      <c r="F62" s="162" t="s">
        <v>157</v>
      </c>
      <c r="G62" s="114">
        <v>90</v>
      </c>
      <c r="H62" s="121">
        <v>84</v>
      </c>
      <c r="I62" s="114">
        <v>90</v>
      </c>
      <c r="J62" s="151">
        <f t="shared" si="2"/>
        <v>-6</v>
      </c>
      <c r="K62" s="371"/>
    </row>
    <row r="63" spans="1:11" ht="43.5" hidden="1" customHeight="1" x14ac:dyDescent="0.25">
      <c r="A63" s="361">
        <v>10</v>
      </c>
      <c r="B63" s="337" t="s">
        <v>20</v>
      </c>
      <c r="C63" s="337">
        <v>5</v>
      </c>
      <c r="D63" s="124"/>
      <c r="E63" s="242"/>
      <c r="F63" s="162"/>
      <c r="G63" s="111"/>
      <c r="H63" s="111"/>
      <c r="I63" s="111"/>
      <c r="J63" s="151"/>
      <c r="K63" s="79"/>
    </row>
    <row r="64" spans="1:11" ht="63.75" customHeight="1" x14ac:dyDescent="0.25">
      <c r="A64" s="362"/>
      <c r="B64" s="338"/>
      <c r="C64" s="338"/>
      <c r="D64" s="124" t="s">
        <v>133</v>
      </c>
      <c r="E64" s="162" t="s">
        <v>108</v>
      </c>
      <c r="F64" s="162" t="s">
        <v>157</v>
      </c>
      <c r="G64" s="111">
        <v>47</v>
      </c>
      <c r="H64" s="111">
        <v>47</v>
      </c>
      <c r="I64" s="111">
        <v>47</v>
      </c>
      <c r="J64" s="151">
        <f t="shared" si="2"/>
        <v>0</v>
      </c>
      <c r="K64" s="123" t="s">
        <v>123</v>
      </c>
    </row>
    <row r="65" spans="1:11" ht="65.25" customHeight="1" x14ac:dyDescent="0.25">
      <c r="A65" s="362"/>
      <c r="B65" s="338"/>
      <c r="C65" s="338"/>
      <c r="D65" s="124" t="s">
        <v>78</v>
      </c>
      <c r="E65" s="162" t="s">
        <v>108</v>
      </c>
      <c r="F65" s="162" t="s">
        <v>157</v>
      </c>
      <c r="G65" s="111">
        <v>100</v>
      </c>
      <c r="H65" s="111">
        <v>100</v>
      </c>
      <c r="I65" s="111">
        <v>100</v>
      </c>
      <c r="J65" s="151">
        <f t="shared" si="2"/>
        <v>0</v>
      </c>
      <c r="K65" s="79" t="s">
        <v>123</v>
      </c>
    </row>
    <row r="66" spans="1:11" ht="65.25" customHeight="1" x14ac:dyDescent="0.25">
      <c r="A66" s="362"/>
      <c r="B66" s="338"/>
      <c r="C66" s="338"/>
      <c r="D66" s="124" t="s">
        <v>79</v>
      </c>
      <c r="E66" s="162" t="s">
        <v>108</v>
      </c>
      <c r="F66" s="162" t="s">
        <v>157</v>
      </c>
      <c r="G66" s="111">
        <v>100</v>
      </c>
      <c r="H66" s="111">
        <v>100</v>
      </c>
      <c r="I66" s="111">
        <v>100</v>
      </c>
      <c r="J66" s="151">
        <f t="shared" si="2"/>
        <v>0</v>
      </c>
      <c r="K66" s="153" t="s">
        <v>134</v>
      </c>
    </row>
    <row r="67" spans="1:11" ht="65.25" customHeight="1" x14ac:dyDescent="0.25">
      <c r="A67" s="362"/>
      <c r="B67" s="338"/>
      <c r="C67" s="338"/>
      <c r="D67" s="124" t="s">
        <v>211</v>
      </c>
      <c r="E67" s="162" t="s">
        <v>130</v>
      </c>
      <c r="F67" s="162" t="s">
        <v>213</v>
      </c>
      <c r="G67" s="111">
        <v>0</v>
      </c>
      <c r="H67" s="111"/>
      <c r="I67" s="111"/>
      <c r="J67" s="237"/>
      <c r="K67" s="236"/>
    </row>
    <row r="68" spans="1:11" ht="65.25" customHeight="1" x14ac:dyDescent="0.25">
      <c r="A68" s="363"/>
      <c r="B68" s="339"/>
      <c r="C68" s="339"/>
      <c r="D68" s="124" t="s">
        <v>212</v>
      </c>
      <c r="E68" s="162" t="s">
        <v>108</v>
      </c>
      <c r="F68" s="162" t="s">
        <v>213</v>
      </c>
      <c r="G68" s="111">
        <v>0</v>
      </c>
      <c r="H68" s="111"/>
      <c r="I68" s="111"/>
      <c r="J68" s="237"/>
      <c r="K68" s="236"/>
    </row>
    <row r="69" spans="1:11" ht="57" customHeight="1" x14ac:dyDescent="0.25">
      <c r="A69" s="361">
        <v>11</v>
      </c>
      <c r="B69" s="337" t="s">
        <v>21</v>
      </c>
      <c r="C69" s="337">
        <v>11</v>
      </c>
      <c r="D69" s="94" t="s">
        <v>51</v>
      </c>
      <c r="E69" s="226" t="s">
        <v>121</v>
      </c>
      <c r="F69" s="226" t="s">
        <v>157</v>
      </c>
      <c r="G69" s="103">
        <v>4000</v>
      </c>
      <c r="H69" s="92">
        <v>5030</v>
      </c>
      <c r="I69" s="103">
        <v>4000</v>
      </c>
      <c r="J69" s="151">
        <f t="shared" si="2"/>
        <v>1030</v>
      </c>
      <c r="K69" s="355" t="s">
        <v>57</v>
      </c>
    </row>
    <row r="70" spans="1:11" ht="60.75" customHeight="1" x14ac:dyDescent="0.25">
      <c r="A70" s="362"/>
      <c r="B70" s="338"/>
      <c r="C70" s="338"/>
      <c r="D70" s="94" t="s">
        <v>52</v>
      </c>
      <c r="E70" s="162" t="s">
        <v>108</v>
      </c>
      <c r="F70" s="226" t="s">
        <v>157</v>
      </c>
      <c r="G70" s="103">
        <v>100</v>
      </c>
      <c r="H70" s="92">
        <v>100</v>
      </c>
      <c r="I70" s="103">
        <v>100</v>
      </c>
      <c r="J70" s="151">
        <f t="shared" si="2"/>
        <v>0</v>
      </c>
      <c r="K70" s="356"/>
    </row>
    <row r="71" spans="1:11" ht="75.75" customHeight="1" x14ac:dyDescent="0.25">
      <c r="A71" s="362"/>
      <c r="B71" s="338"/>
      <c r="C71" s="338"/>
      <c r="D71" s="94" t="s">
        <v>53</v>
      </c>
      <c r="E71" s="226" t="s">
        <v>130</v>
      </c>
      <c r="F71" s="226" t="s">
        <v>157</v>
      </c>
      <c r="G71" s="103">
        <v>199</v>
      </c>
      <c r="H71" s="92">
        <v>199</v>
      </c>
      <c r="I71" s="103">
        <v>199</v>
      </c>
      <c r="J71" s="151">
        <f t="shared" si="2"/>
        <v>0</v>
      </c>
      <c r="K71" s="356"/>
    </row>
    <row r="72" spans="1:11" ht="68.25" customHeight="1" x14ac:dyDescent="0.25">
      <c r="A72" s="362"/>
      <c r="B72" s="338"/>
      <c r="C72" s="338"/>
      <c r="D72" s="94" t="s">
        <v>54</v>
      </c>
      <c r="E72" s="162" t="s">
        <v>108</v>
      </c>
      <c r="F72" s="226" t="s">
        <v>157</v>
      </c>
      <c r="G72" s="103">
        <v>72</v>
      </c>
      <c r="H72" s="92">
        <v>93.6</v>
      </c>
      <c r="I72" s="103">
        <v>72</v>
      </c>
      <c r="J72" s="151">
        <f t="shared" si="2"/>
        <v>21.599999999999994</v>
      </c>
      <c r="K72" s="356"/>
    </row>
    <row r="73" spans="1:11" ht="64.5" customHeight="1" x14ac:dyDescent="0.25">
      <c r="A73" s="362"/>
      <c r="B73" s="338"/>
      <c r="C73" s="338"/>
      <c r="D73" s="94" t="s">
        <v>55</v>
      </c>
      <c r="E73" s="162" t="s">
        <v>108</v>
      </c>
      <c r="F73" s="226" t="s">
        <v>157</v>
      </c>
      <c r="G73" s="126">
        <v>15.6</v>
      </c>
      <c r="H73" s="92">
        <v>15.6</v>
      </c>
      <c r="I73" s="103">
        <v>15.6</v>
      </c>
      <c r="J73" s="151">
        <f t="shared" si="2"/>
        <v>0</v>
      </c>
      <c r="K73" s="150" t="s">
        <v>135</v>
      </c>
    </row>
    <row r="74" spans="1:11" ht="73.5" customHeight="1" x14ac:dyDescent="0.25">
      <c r="A74" s="362"/>
      <c r="B74" s="338"/>
      <c r="C74" s="338"/>
      <c r="D74" s="79" t="s">
        <v>94</v>
      </c>
      <c r="E74" s="232" t="s">
        <v>130</v>
      </c>
      <c r="F74" s="232" t="s">
        <v>158</v>
      </c>
      <c r="G74" s="161">
        <v>0</v>
      </c>
      <c r="H74" s="92">
        <v>5</v>
      </c>
      <c r="I74" s="92">
        <v>5</v>
      </c>
      <c r="J74" s="151">
        <f>H74-G74</f>
        <v>5</v>
      </c>
      <c r="K74" s="71" t="s">
        <v>123</v>
      </c>
    </row>
    <row r="75" spans="1:11" ht="53.25" customHeight="1" x14ac:dyDescent="0.25">
      <c r="A75" s="362"/>
      <c r="B75" s="338"/>
      <c r="C75" s="338"/>
      <c r="D75" s="79" t="s">
        <v>126</v>
      </c>
      <c r="E75" s="162" t="s">
        <v>108</v>
      </c>
      <c r="F75" s="232" t="s">
        <v>159</v>
      </c>
      <c r="G75" s="92">
        <v>33.28</v>
      </c>
      <c r="H75" s="183">
        <v>33.28</v>
      </c>
      <c r="I75" s="92">
        <v>33.28</v>
      </c>
      <c r="J75" s="151">
        <f t="shared" si="2"/>
        <v>0</v>
      </c>
      <c r="K75" s="376" t="s">
        <v>57</v>
      </c>
    </row>
    <row r="76" spans="1:11" ht="45.75" customHeight="1" x14ac:dyDescent="0.25">
      <c r="A76" s="362"/>
      <c r="B76" s="338"/>
      <c r="C76" s="338"/>
      <c r="D76" s="79" t="s">
        <v>127</v>
      </c>
      <c r="E76" s="162" t="s">
        <v>108</v>
      </c>
      <c r="F76" s="232" t="s">
        <v>159</v>
      </c>
      <c r="G76" s="92">
        <v>7.19</v>
      </c>
      <c r="H76" s="183">
        <v>7.19</v>
      </c>
      <c r="I76" s="92">
        <v>7.19</v>
      </c>
      <c r="J76" s="151">
        <f t="shared" si="2"/>
        <v>0</v>
      </c>
      <c r="K76" s="376"/>
    </row>
    <row r="77" spans="1:11" ht="75" customHeight="1" x14ac:dyDescent="0.25">
      <c r="A77" s="362"/>
      <c r="B77" s="338"/>
      <c r="C77" s="338"/>
      <c r="D77" s="79" t="s">
        <v>128</v>
      </c>
      <c r="E77" s="162" t="s">
        <v>108</v>
      </c>
      <c r="F77" s="232" t="s">
        <v>159</v>
      </c>
      <c r="G77" s="92">
        <v>70.06</v>
      </c>
      <c r="H77" s="183">
        <v>70.06</v>
      </c>
      <c r="I77" s="92">
        <v>70.06</v>
      </c>
      <c r="J77" s="151">
        <f t="shared" si="2"/>
        <v>0</v>
      </c>
      <c r="K77" s="376"/>
    </row>
    <row r="78" spans="1:11" ht="119.25" customHeight="1" x14ac:dyDescent="0.25">
      <c r="A78" s="362"/>
      <c r="B78" s="338"/>
      <c r="C78" s="338"/>
      <c r="D78" s="79" t="s">
        <v>129</v>
      </c>
      <c r="E78" s="162" t="s">
        <v>108</v>
      </c>
      <c r="F78" s="232" t="s">
        <v>159</v>
      </c>
      <c r="G78" s="92">
        <v>15.07</v>
      </c>
      <c r="H78" s="183">
        <v>15.07</v>
      </c>
      <c r="I78" s="151">
        <v>15.07</v>
      </c>
      <c r="J78" s="151">
        <f t="shared" si="2"/>
        <v>0</v>
      </c>
      <c r="K78" s="376"/>
    </row>
    <row r="79" spans="1:11" ht="66.75" customHeight="1" x14ac:dyDescent="0.25">
      <c r="A79" s="363"/>
      <c r="B79" s="339"/>
      <c r="C79" s="339"/>
      <c r="D79" s="176" t="s">
        <v>173</v>
      </c>
      <c r="E79" s="162" t="s">
        <v>108</v>
      </c>
      <c r="F79" s="232" t="s">
        <v>159</v>
      </c>
      <c r="G79" s="179">
        <v>37.700000000000003</v>
      </c>
      <c r="H79" s="220">
        <v>37.700000000000003</v>
      </c>
      <c r="I79" s="180"/>
      <c r="J79" s="180">
        <f t="shared" si="2"/>
        <v>0</v>
      </c>
      <c r="K79" s="175"/>
    </row>
    <row r="80" spans="1:11" ht="94.5" x14ac:dyDescent="0.25">
      <c r="A80" s="350">
        <v>12</v>
      </c>
      <c r="B80" s="352" t="s">
        <v>40</v>
      </c>
      <c r="C80" s="334">
        <v>2</v>
      </c>
      <c r="D80" s="115" t="s">
        <v>196</v>
      </c>
      <c r="E80" s="243" t="s">
        <v>108</v>
      </c>
      <c r="F80" s="243" t="s">
        <v>162</v>
      </c>
      <c r="G80" s="93">
        <v>187.74</v>
      </c>
      <c r="H80" s="127">
        <v>239.9</v>
      </c>
      <c r="I80" s="93">
        <v>217.3</v>
      </c>
      <c r="J80" s="168">
        <f>H80-G80</f>
        <v>52.16</v>
      </c>
      <c r="K80" s="122" t="s">
        <v>143</v>
      </c>
    </row>
    <row r="81" spans="1:11" ht="57.75" customHeight="1" x14ac:dyDescent="0.25">
      <c r="A81" s="351"/>
      <c r="B81" s="344"/>
      <c r="C81" s="336"/>
      <c r="D81" s="115" t="s">
        <v>197</v>
      </c>
      <c r="E81" s="243" t="s">
        <v>116</v>
      </c>
      <c r="F81" s="243" t="s">
        <v>157</v>
      </c>
      <c r="G81" s="93">
        <v>4.3</v>
      </c>
      <c r="H81" s="211">
        <v>5.7</v>
      </c>
      <c r="I81" s="93">
        <v>4.3</v>
      </c>
      <c r="J81" s="168">
        <f t="shared" ref="J81:J86" si="3">H81-G81</f>
        <v>1.4000000000000004</v>
      </c>
      <c r="K81" s="122" t="s">
        <v>144</v>
      </c>
    </row>
    <row r="82" spans="1:11" ht="102" customHeight="1" x14ac:dyDescent="0.25">
      <c r="A82" s="361">
        <v>13</v>
      </c>
      <c r="B82" s="337" t="s">
        <v>23</v>
      </c>
      <c r="C82" s="337">
        <v>2</v>
      </c>
      <c r="D82" s="79" t="s">
        <v>198</v>
      </c>
      <c r="E82" s="232" t="s">
        <v>108</v>
      </c>
      <c r="F82" s="232" t="s">
        <v>157</v>
      </c>
      <c r="G82" s="184">
        <v>64.709999999999994</v>
      </c>
      <c r="H82" s="92">
        <v>64.709999999999994</v>
      </c>
      <c r="I82" s="151">
        <v>64.709999999999994</v>
      </c>
      <c r="J82" s="222">
        <f>H82-G82</f>
        <v>0</v>
      </c>
      <c r="K82" s="182" t="s">
        <v>123</v>
      </c>
    </row>
    <row r="83" spans="1:11" ht="108.75" customHeight="1" x14ac:dyDescent="0.25">
      <c r="A83" s="362"/>
      <c r="B83" s="338"/>
      <c r="C83" s="338"/>
      <c r="D83" s="79" t="s">
        <v>199</v>
      </c>
      <c r="E83" s="232" t="s">
        <v>139</v>
      </c>
      <c r="F83" s="232" t="s">
        <v>157</v>
      </c>
      <c r="G83" s="92">
        <v>1.397</v>
      </c>
      <c r="H83" s="92">
        <v>1.397</v>
      </c>
      <c r="I83" s="92">
        <v>1.397</v>
      </c>
      <c r="J83" s="222">
        <f t="shared" si="3"/>
        <v>0</v>
      </c>
      <c r="K83" s="129" t="s">
        <v>123</v>
      </c>
    </row>
    <row r="84" spans="1:11" s="159" customFormat="1" ht="108.75" hidden="1" customHeight="1" x14ac:dyDescent="0.25">
      <c r="A84" s="362"/>
      <c r="B84" s="338"/>
      <c r="C84" s="338"/>
      <c r="D84" s="155" t="s">
        <v>136</v>
      </c>
      <c r="E84" s="225" t="s">
        <v>139</v>
      </c>
      <c r="F84" s="228"/>
      <c r="G84" s="156">
        <v>182.8</v>
      </c>
      <c r="H84" s="156">
        <v>182.8</v>
      </c>
      <c r="I84" s="157">
        <v>182.8</v>
      </c>
      <c r="J84" s="168">
        <f t="shared" si="3"/>
        <v>0</v>
      </c>
      <c r="K84" s="158" t="s">
        <v>123</v>
      </c>
    </row>
    <row r="85" spans="1:11" s="159" customFormat="1" ht="108.75" hidden="1" customHeight="1" x14ac:dyDescent="0.25">
      <c r="A85" s="362"/>
      <c r="B85" s="338"/>
      <c r="C85" s="338"/>
      <c r="D85" s="155" t="s">
        <v>137</v>
      </c>
      <c r="E85" s="225" t="s">
        <v>139</v>
      </c>
      <c r="F85" s="228"/>
      <c r="G85" s="156">
        <v>6.1</v>
      </c>
      <c r="H85" s="156">
        <v>64.510000000000005</v>
      </c>
      <c r="I85" s="157">
        <v>64.510000000000005</v>
      </c>
      <c r="J85" s="168">
        <f t="shared" si="3"/>
        <v>58.410000000000004</v>
      </c>
      <c r="K85" s="158" t="s">
        <v>155</v>
      </c>
    </row>
    <row r="86" spans="1:11" s="159" customFormat="1" ht="108.75" hidden="1" customHeight="1" x14ac:dyDescent="0.25">
      <c r="A86" s="362"/>
      <c r="B86" s="338"/>
      <c r="C86" s="338"/>
      <c r="D86" s="155" t="s">
        <v>138</v>
      </c>
      <c r="E86" s="225" t="s">
        <v>140</v>
      </c>
      <c r="F86" s="228"/>
      <c r="G86" s="156">
        <v>7.0000000000000007E-2</v>
      </c>
      <c r="H86" s="156">
        <v>7.0000000000000007E-2</v>
      </c>
      <c r="I86" s="157">
        <v>0.7</v>
      </c>
      <c r="J86" s="168">
        <f t="shared" si="3"/>
        <v>0</v>
      </c>
      <c r="K86" s="160" t="s">
        <v>123</v>
      </c>
    </row>
    <row r="87" spans="1:11" x14ac:dyDescent="0.25">
      <c r="A87" s="350">
        <v>14</v>
      </c>
      <c r="B87" s="352" t="s">
        <v>25</v>
      </c>
      <c r="C87" s="334">
        <v>2</v>
      </c>
      <c r="D87" s="378" t="s">
        <v>146</v>
      </c>
      <c r="E87" s="337" t="s">
        <v>108</v>
      </c>
      <c r="F87" s="337" t="s">
        <v>157</v>
      </c>
      <c r="G87" s="381" t="s">
        <v>147</v>
      </c>
      <c r="H87" s="384">
        <v>99.1</v>
      </c>
      <c r="I87" s="384">
        <v>99.1</v>
      </c>
      <c r="J87" s="361">
        <v>0.1</v>
      </c>
      <c r="K87" s="387" t="s">
        <v>123</v>
      </c>
    </row>
    <row r="88" spans="1:11" x14ac:dyDescent="0.25">
      <c r="A88" s="351"/>
      <c r="B88" s="344"/>
      <c r="C88" s="335"/>
      <c r="D88" s="379"/>
      <c r="E88" s="338"/>
      <c r="F88" s="338"/>
      <c r="G88" s="382"/>
      <c r="H88" s="385"/>
      <c r="I88" s="385"/>
      <c r="J88" s="362"/>
      <c r="K88" s="388"/>
    </row>
    <row r="89" spans="1:11" x14ac:dyDescent="0.25">
      <c r="A89" s="351"/>
      <c r="B89" s="344"/>
      <c r="C89" s="335"/>
      <c r="D89" s="379"/>
      <c r="E89" s="338"/>
      <c r="F89" s="338"/>
      <c r="G89" s="382"/>
      <c r="H89" s="385"/>
      <c r="I89" s="385"/>
      <c r="J89" s="362"/>
      <c r="K89" s="388"/>
    </row>
    <row r="90" spans="1:11" ht="25.5" customHeight="1" x14ac:dyDescent="0.25">
      <c r="A90" s="351"/>
      <c r="B90" s="344"/>
      <c r="C90" s="335"/>
      <c r="D90" s="380"/>
      <c r="E90" s="339"/>
      <c r="F90" s="339"/>
      <c r="G90" s="383"/>
      <c r="H90" s="386"/>
      <c r="I90" s="386"/>
      <c r="J90" s="363"/>
      <c r="K90" s="389"/>
    </row>
    <row r="91" spans="1:11" ht="36" customHeight="1" x14ac:dyDescent="0.25">
      <c r="A91" s="351"/>
      <c r="B91" s="344"/>
      <c r="C91" s="335"/>
      <c r="D91" s="378" t="s">
        <v>122</v>
      </c>
      <c r="E91" s="337" t="s">
        <v>108</v>
      </c>
      <c r="F91" s="337" t="s">
        <v>157</v>
      </c>
      <c r="G91" s="367">
        <v>93</v>
      </c>
      <c r="H91" s="364">
        <v>95</v>
      </c>
      <c r="I91" s="367">
        <v>95</v>
      </c>
      <c r="J91" s="361">
        <f>H91-G91</f>
        <v>2</v>
      </c>
      <c r="K91" s="355" t="s">
        <v>123</v>
      </c>
    </row>
    <row r="92" spans="1:11" ht="46.5" customHeight="1" x14ac:dyDescent="0.25">
      <c r="A92" s="351"/>
      <c r="B92" s="344"/>
      <c r="C92" s="335"/>
      <c r="D92" s="379"/>
      <c r="E92" s="338"/>
      <c r="F92" s="338"/>
      <c r="G92" s="368"/>
      <c r="H92" s="365"/>
      <c r="I92" s="368"/>
      <c r="J92" s="362"/>
      <c r="K92" s="356"/>
    </row>
    <row r="93" spans="1:11" ht="94.5" customHeight="1" x14ac:dyDescent="0.25">
      <c r="A93" s="390"/>
      <c r="B93" s="344"/>
      <c r="C93" s="336"/>
      <c r="D93" s="380"/>
      <c r="E93" s="339"/>
      <c r="F93" s="339"/>
      <c r="G93" s="369"/>
      <c r="H93" s="366"/>
      <c r="I93" s="369"/>
      <c r="J93" s="363"/>
      <c r="K93" s="357"/>
    </row>
    <row r="94" spans="1:11" ht="26.25" customHeight="1" x14ac:dyDescent="0.25">
      <c r="A94" s="350">
        <v>15</v>
      </c>
      <c r="B94" s="352" t="s">
        <v>27</v>
      </c>
      <c r="C94" s="337">
        <v>2</v>
      </c>
      <c r="D94" s="378" t="s">
        <v>149</v>
      </c>
      <c r="E94" s="337" t="s">
        <v>108</v>
      </c>
      <c r="F94" s="337" t="s">
        <v>157</v>
      </c>
      <c r="G94" s="367">
        <v>100</v>
      </c>
      <c r="H94" s="364">
        <v>100</v>
      </c>
      <c r="I94" s="364">
        <v>100</v>
      </c>
      <c r="J94" s="361">
        <f>H94-G94</f>
        <v>0</v>
      </c>
      <c r="K94" s="387" t="s">
        <v>123</v>
      </c>
    </row>
    <row r="95" spans="1:11" x14ac:dyDescent="0.25">
      <c r="A95" s="351"/>
      <c r="B95" s="344"/>
      <c r="C95" s="338"/>
      <c r="D95" s="379"/>
      <c r="E95" s="338"/>
      <c r="F95" s="338"/>
      <c r="G95" s="368"/>
      <c r="H95" s="365"/>
      <c r="I95" s="365"/>
      <c r="J95" s="362"/>
      <c r="K95" s="388"/>
    </row>
    <row r="96" spans="1:11" x14ac:dyDescent="0.25">
      <c r="A96" s="351"/>
      <c r="B96" s="344"/>
      <c r="C96" s="338"/>
      <c r="D96" s="379"/>
      <c r="E96" s="338"/>
      <c r="F96" s="338"/>
      <c r="G96" s="368"/>
      <c r="H96" s="365"/>
      <c r="I96" s="365"/>
      <c r="J96" s="362"/>
      <c r="K96" s="388"/>
    </row>
    <row r="97" spans="1:11" ht="65.25" customHeight="1" x14ac:dyDescent="0.25">
      <c r="A97" s="351"/>
      <c r="B97" s="344"/>
      <c r="C97" s="338"/>
      <c r="D97" s="380"/>
      <c r="E97" s="339"/>
      <c r="F97" s="339"/>
      <c r="G97" s="369"/>
      <c r="H97" s="366"/>
      <c r="I97" s="366"/>
      <c r="J97" s="363"/>
      <c r="K97" s="389"/>
    </row>
    <row r="98" spans="1:11" x14ac:dyDescent="0.25">
      <c r="A98" s="351"/>
      <c r="B98" s="344"/>
      <c r="C98" s="338"/>
      <c r="D98" s="378" t="s">
        <v>150</v>
      </c>
      <c r="E98" s="337" t="s">
        <v>151</v>
      </c>
      <c r="F98" s="337" t="s">
        <v>157</v>
      </c>
      <c r="G98" s="367" t="s">
        <v>148</v>
      </c>
      <c r="H98" s="364">
        <v>75</v>
      </c>
      <c r="I98" s="364">
        <v>75</v>
      </c>
      <c r="J98" s="361">
        <v>0</v>
      </c>
      <c r="K98" s="387" t="s">
        <v>123</v>
      </c>
    </row>
    <row r="99" spans="1:11" x14ac:dyDescent="0.25">
      <c r="A99" s="351"/>
      <c r="B99" s="344"/>
      <c r="C99" s="338"/>
      <c r="D99" s="379"/>
      <c r="E99" s="338"/>
      <c r="F99" s="338"/>
      <c r="G99" s="368"/>
      <c r="H99" s="365"/>
      <c r="I99" s="365"/>
      <c r="J99" s="362"/>
      <c r="K99" s="388"/>
    </row>
    <row r="100" spans="1:11" x14ac:dyDescent="0.25">
      <c r="A100" s="390"/>
      <c r="B100" s="344"/>
      <c r="C100" s="339"/>
      <c r="D100" s="380"/>
      <c r="E100" s="339"/>
      <c r="F100" s="339"/>
      <c r="G100" s="369"/>
      <c r="H100" s="366"/>
      <c r="I100" s="366"/>
      <c r="J100" s="363"/>
      <c r="K100" s="389"/>
    </row>
    <row r="101" spans="1:11" ht="47.25" x14ac:dyDescent="0.25">
      <c r="A101" s="350">
        <v>16</v>
      </c>
      <c r="B101" s="352" t="s">
        <v>28</v>
      </c>
      <c r="C101" s="337">
        <v>2</v>
      </c>
      <c r="D101" s="79" t="s">
        <v>200</v>
      </c>
      <c r="E101" s="232" t="s">
        <v>121</v>
      </c>
      <c r="F101" s="232" t="s">
        <v>157</v>
      </c>
      <c r="G101" s="116">
        <v>0.09</v>
      </c>
      <c r="H101" s="92">
        <v>0.03</v>
      </c>
      <c r="I101" s="92">
        <v>0.09</v>
      </c>
      <c r="J101" s="170">
        <f t="shared" ref="J101:J114" si="4">H101-G101</f>
        <v>-0.06</v>
      </c>
      <c r="K101" s="355" t="s">
        <v>186</v>
      </c>
    </row>
    <row r="102" spans="1:11" ht="31.5" x14ac:dyDescent="0.25">
      <c r="A102" s="351"/>
      <c r="B102" s="344"/>
      <c r="C102" s="339"/>
      <c r="D102" s="79" t="s">
        <v>120</v>
      </c>
      <c r="E102" s="232" t="s">
        <v>108</v>
      </c>
      <c r="F102" s="232" t="s">
        <v>157</v>
      </c>
      <c r="G102" s="92">
        <v>0.05</v>
      </c>
      <c r="H102" s="92">
        <v>0.02</v>
      </c>
      <c r="I102" s="92">
        <v>0.05</v>
      </c>
      <c r="J102" s="170">
        <f t="shared" si="4"/>
        <v>-3.0000000000000002E-2</v>
      </c>
      <c r="K102" s="357"/>
    </row>
    <row r="103" spans="1:11" ht="75.75" customHeight="1" x14ac:dyDescent="0.25">
      <c r="A103" s="165">
        <v>17</v>
      </c>
      <c r="B103" s="247" t="s">
        <v>29</v>
      </c>
      <c r="C103" s="166">
        <v>1</v>
      </c>
      <c r="D103" s="128" t="s">
        <v>152</v>
      </c>
      <c r="E103" s="224" t="s">
        <v>121</v>
      </c>
      <c r="F103" s="224" t="s">
        <v>157</v>
      </c>
      <c r="G103" s="128">
        <v>68</v>
      </c>
      <c r="H103" s="128">
        <v>68</v>
      </c>
      <c r="I103" s="103">
        <v>68</v>
      </c>
      <c r="J103" s="170">
        <f t="shared" si="4"/>
        <v>0</v>
      </c>
      <c r="K103" s="80" t="s">
        <v>131</v>
      </c>
    </row>
    <row r="104" spans="1:11" ht="58.5" customHeight="1" x14ac:dyDescent="0.25">
      <c r="A104" s="350">
        <v>18</v>
      </c>
      <c r="B104" s="352" t="s">
        <v>30</v>
      </c>
      <c r="C104" s="337">
        <v>4</v>
      </c>
      <c r="D104" s="117" t="s">
        <v>63</v>
      </c>
      <c r="E104" s="232" t="s">
        <v>108</v>
      </c>
      <c r="F104" s="232" t="s">
        <v>157</v>
      </c>
      <c r="G104" s="118">
        <v>82</v>
      </c>
      <c r="H104" s="216">
        <v>81</v>
      </c>
      <c r="I104" s="119">
        <v>82</v>
      </c>
      <c r="J104" s="170">
        <f t="shared" si="4"/>
        <v>-1</v>
      </c>
      <c r="K104" s="215"/>
    </row>
    <row r="105" spans="1:11" ht="73.5" customHeight="1" x14ac:dyDescent="0.25">
      <c r="A105" s="351"/>
      <c r="B105" s="344"/>
      <c r="C105" s="393"/>
      <c r="D105" s="117" t="s">
        <v>201</v>
      </c>
      <c r="E105" s="244" t="s">
        <v>121</v>
      </c>
      <c r="F105" s="244" t="s">
        <v>157</v>
      </c>
      <c r="G105" s="118">
        <v>3200</v>
      </c>
      <c r="H105" s="118">
        <v>4230</v>
      </c>
      <c r="I105" s="118">
        <v>3300</v>
      </c>
      <c r="J105" s="170">
        <f t="shared" si="4"/>
        <v>1030</v>
      </c>
      <c r="K105" s="181" t="s">
        <v>123</v>
      </c>
    </row>
    <row r="106" spans="1:11" ht="73.5" customHeight="1" x14ac:dyDescent="0.25">
      <c r="A106" s="351"/>
      <c r="B106" s="344"/>
      <c r="C106" s="393"/>
      <c r="D106" s="117" t="s">
        <v>64</v>
      </c>
      <c r="E106" s="245" t="s">
        <v>121</v>
      </c>
      <c r="F106" s="245" t="s">
        <v>157</v>
      </c>
      <c r="G106" s="118">
        <v>7000</v>
      </c>
      <c r="H106" s="118">
        <v>12030</v>
      </c>
      <c r="I106" s="118">
        <v>9500</v>
      </c>
      <c r="J106" s="170">
        <f t="shared" si="4"/>
        <v>5030</v>
      </c>
      <c r="K106" s="181" t="s">
        <v>123</v>
      </c>
    </row>
    <row r="107" spans="1:11" ht="83.25" customHeight="1" x14ac:dyDescent="0.25">
      <c r="A107" s="351"/>
      <c r="B107" s="344"/>
      <c r="C107" s="393"/>
      <c r="D107" s="79" t="s">
        <v>91</v>
      </c>
      <c r="E107" s="245" t="s">
        <v>121</v>
      </c>
      <c r="F107" s="245" t="s">
        <v>157</v>
      </c>
      <c r="G107" s="92">
        <v>1000</v>
      </c>
      <c r="H107" s="92">
        <v>2052</v>
      </c>
      <c r="I107" s="92">
        <v>1250</v>
      </c>
      <c r="J107" s="170">
        <f t="shared" si="4"/>
        <v>1052</v>
      </c>
      <c r="K107" s="181" t="s">
        <v>123</v>
      </c>
    </row>
    <row r="108" spans="1:11" ht="94.5" x14ac:dyDescent="0.25">
      <c r="A108" s="350">
        <v>19</v>
      </c>
      <c r="B108" s="352" t="s">
        <v>32</v>
      </c>
      <c r="C108" s="337">
        <v>3</v>
      </c>
      <c r="D108" s="79" t="s">
        <v>70</v>
      </c>
      <c r="E108" s="232" t="s">
        <v>108</v>
      </c>
      <c r="F108" s="232" t="s">
        <v>157</v>
      </c>
      <c r="G108" s="92">
        <v>100</v>
      </c>
      <c r="H108" s="92">
        <v>100</v>
      </c>
      <c r="I108" s="92">
        <v>100</v>
      </c>
      <c r="J108" s="170">
        <f t="shared" si="4"/>
        <v>0</v>
      </c>
      <c r="K108" s="223" t="s">
        <v>134</v>
      </c>
    </row>
    <row r="109" spans="1:11" ht="79.5" customHeight="1" x14ac:dyDescent="0.25">
      <c r="A109" s="351"/>
      <c r="B109" s="344"/>
      <c r="C109" s="338"/>
      <c r="D109" s="79" t="s">
        <v>71</v>
      </c>
      <c r="E109" s="232" t="s">
        <v>108</v>
      </c>
      <c r="F109" s="232" t="s">
        <v>157</v>
      </c>
      <c r="G109" s="92">
        <v>100</v>
      </c>
      <c r="H109" s="92">
        <v>100</v>
      </c>
      <c r="I109" s="92">
        <v>100</v>
      </c>
      <c r="J109" s="170">
        <f t="shared" si="4"/>
        <v>0</v>
      </c>
      <c r="K109" s="223" t="s">
        <v>134</v>
      </c>
    </row>
    <row r="110" spans="1:11" ht="72.75" customHeight="1" x14ac:dyDescent="0.25">
      <c r="A110" s="351"/>
      <c r="B110" s="344"/>
      <c r="C110" s="339"/>
      <c r="D110" s="92" t="s">
        <v>72</v>
      </c>
      <c r="E110" s="232" t="s">
        <v>108</v>
      </c>
      <c r="F110" s="232" t="s">
        <v>157</v>
      </c>
      <c r="G110" s="92">
        <v>100</v>
      </c>
      <c r="H110" s="92">
        <v>100</v>
      </c>
      <c r="I110" s="92">
        <v>100</v>
      </c>
      <c r="J110" s="170">
        <f t="shared" si="4"/>
        <v>0</v>
      </c>
      <c r="K110" s="79" t="s">
        <v>134</v>
      </c>
    </row>
    <row r="111" spans="1:11" ht="63" customHeight="1" x14ac:dyDescent="0.25">
      <c r="A111" s="350">
        <v>20</v>
      </c>
      <c r="B111" s="391" t="s">
        <v>33</v>
      </c>
      <c r="C111" s="337">
        <v>2</v>
      </c>
      <c r="D111" s="79" t="s">
        <v>58</v>
      </c>
      <c r="E111" s="227" t="s">
        <v>116</v>
      </c>
      <c r="F111" s="232" t="s">
        <v>157</v>
      </c>
      <c r="G111" s="103">
        <v>45</v>
      </c>
      <c r="H111" s="103">
        <v>45</v>
      </c>
      <c r="I111" s="103">
        <v>45</v>
      </c>
      <c r="J111" s="170">
        <f t="shared" si="4"/>
        <v>0</v>
      </c>
      <c r="K111" s="80" t="s">
        <v>124</v>
      </c>
    </row>
    <row r="112" spans="1:11" ht="63" customHeight="1" x14ac:dyDescent="0.25">
      <c r="A112" s="351"/>
      <c r="B112" s="392"/>
      <c r="C112" s="338"/>
      <c r="D112" s="79" t="s">
        <v>59</v>
      </c>
      <c r="E112" s="227" t="s">
        <v>116</v>
      </c>
      <c r="F112" s="232" t="s">
        <v>157</v>
      </c>
      <c r="G112" s="103">
        <v>23</v>
      </c>
      <c r="H112" s="103">
        <v>23</v>
      </c>
      <c r="I112" s="103">
        <v>23</v>
      </c>
      <c r="J112" s="170">
        <f t="shared" si="4"/>
        <v>0</v>
      </c>
      <c r="K112" s="80" t="s">
        <v>142</v>
      </c>
    </row>
    <row r="113" spans="1:11" ht="53.25" customHeight="1" x14ac:dyDescent="0.25">
      <c r="A113" s="353">
        <v>21</v>
      </c>
      <c r="B113" s="391" t="s">
        <v>42</v>
      </c>
      <c r="C113" s="337">
        <v>2</v>
      </c>
      <c r="D113" s="94" t="s">
        <v>92</v>
      </c>
      <c r="E113" s="234" t="s">
        <v>141</v>
      </c>
      <c r="F113" s="226" t="s">
        <v>158</v>
      </c>
      <c r="G113" s="103">
        <v>3.1E-2</v>
      </c>
      <c r="H113" s="92">
        <v>5.1775000000000002E-2</v>
      </c>
      <c r="I113" s="92">
        <v>3.1E-2</v>
      </c>
      <c r="J113" s="170">
        <f t="shared" si="4"/>
        <v>2.0775000000000002E-2</v>
      </c>
      <c r="K113" s="79" t="s">
        <v>57</v>
      </c>
    </row>
    <row r="114" spans="1:11" ht="31.5" x14ac:dyDescent="0.25">
      <c r="A114" s="353"/>
      <c r="B114" s="392"/>
      <c r="C114" s="354"/>
      <c r="D114" s="94" t="s">
        <v>93</v>
      </c>
      <c r="E114" s="234" t="s">
        <v>130</v>
      </c>
      <c r="F114" s="226" t="s">
        <v>157</v>
      </c>
      <c r="G114" s="103">
        <v>3</v>
      </c>
      <c r="H114" s="92">
        <v>3</v>
      </c>
      <c r="I114" s="92">
        <v>3</v>
      </c>
      <c r="J114" s="170">
        <f t="shared" si="4"/>
        <v>0</v>
      </c>
      <c r="K114" s="79" t="s">
        <v>167</v>
      </c>
    </row>
    <row r="115" spans="1:11" x14ac:dyDescent="0.25">
      <c r="C115" s="51"/>
    </row>
  </sheetData>
  <mergeCells count="150">
    <mergeCell ref="A63:A68"/>
    <mergeCell ref="A111:A112"/>
    <mergeCell ref="B111:B112"/>
    <mergeCell ref="C111:C112"/>
    <mergeCell ref="A113:A114"/>
    <mergeCell ref="B113:B114"/>
    <mergeCell ref="C113:C114"/>
    <mergeCell ref="A104:A107"/>
    <mergeCell ref="B104:B107"/>
    <mergeCell ref="C104:C107"/>
    <mergeCell ref="A108:A110"/>
    <mergeCell ref="B108:B110"/>
    <mergeCell ref="C108:C110"/>
    <mergeCell ref="C87:C93"/>
    <mergeCell ref="B63:B68"/>
    <mergeCell ref="J98:J100"/>
    <mergeCell ref="K98:K100"/>
    <mergeCell ref="A101:A102"/>
    <mergeCell ref="B101:B102"/>
    <mergeCell ref="C101:C102"/>
    <mergeCell ref="K101:K102"/>
    <mergeCell ref="K91:K93"/>
    <mergeCell ref="A94:A100"/>
    <mergeCell ref="B94:B100"/>
    <mergeCell ref="C94:C100"/>
    <mergeCell ref="D94:D97"/>
    <mergeCell ref="G94:G97"/>
    <mergeCell ref="H94:H97"/>
    <mergeCell ref="J94:J97"/>
    <mergeCell ref="K94:K97"/>
    <mergeCell ref="D98:D100"/>
    <mergeCell ref="E94:E97"/>
    <mergeCell ref="I94:I97"/>
    <mergeCell ref="E98:E100"/>
    <mergeCell ref="I98:I100"/>
    <mergeCell ref="G98:G100"/>
    <mergeCell ref="H98:H100"/>
    <mergeCell ref="A87:A93"/>
    <mergeCell ref="B87:B93"/>
    <mergeCell ref="D87:D90"/>
    <mergeCell ref="E87:E90"/>
    <mergeCell ref="G87:G90"/>
    <mergeCell ref="H87:H90"/>
    <mergeCell ref="I87:I90"/>
    <mergeCell ref="J87:J90"/>
    <mergeCell ref="K87:K90"/>
    <mergeCell ref="D91:D93"/>
    <mergeCell ref="E91:E93"/>
    <mergeCell ref="G91:G93"/>
    <mergeCell ref="H91:H93"/>
    <mergeCell ref="I91:I93"/>
    <mergeCell ref="J91:J93"/>
    <mergeCell ref="F87:F90"/>
    <mergeCell ref="F91:F93"/>
    <mergeCell ref="I39:I45"/>
    <mergeCell ref="J39:J45"/>
    <mergeCell ref="K39:K47"/>
    <mergeCell ref="K51:K57"/>
    <mergeCell ref="A82:A86"/>
    <mergeCell ref="B82:B86"/>
    <mergeCell ref="C82:C86"/>
    <mergeCell ref="K69:K72"/>
    <mergeCell ref="A80:A81"/>
    <mergeCell ref="B80:B81"/>
    <mergeCell ref="C80:C81"/>
    <mergeCell ref="A58:A62"/>
    <mergeCell ref="B58:B62"/>
    <mergeCell ref="C58:C62"/>
    <mergeCell ref="K61:K62"/>
    <mergeCell ref="K75:K78"/>
    <mergeCell ref="A69:A79"/>
    <mergeCell ref="B69:B79"/>
    <mergeCell ref="C69:C79"/>
    <mergeCell ref="A39:A47"/>
    <mergeCell ref="B39:B47"/>
    <mergeCell ref="C39:C47"/>
    <mergeCell ref="D39:D45"/>
    <mergeCell ref="C63:C68"/>
    <mergeCell ref="E39:E45"/>
    <mergeCell ref="G39:G45"/>
    <mergeCell ref="F39:F45"/>
    <mergeCell ref="B32:B36"/>
    <mergeCell ref="A32:A36"/>
    <mergeCell ref="C32:C36"/>
    <mergeCell ref="F32:F33"/>
    <mergeCell ref="F34:F36"/>
    <mergeCell ref="K27:K31"/>
    <mergeCell ref="D34:D36"/>
    <mergeCell ref="E34:E36"/>
    <mergeCell ref="G34:G36"/>
    <mergeCell ref="H34:H36"/>
    <mergeCell ref="I34:I36"/>
    <mergeCell ref="J34:J36"/>
    <mergeCell ref="D32:D33"/>
    <mergeCell ref="E32:E33"/>
    <mergeCell ref="G32:G33"/>
    <mergeCell ref="H32:H33"/>
    <mergeCell ref="I32:I33"/>
    <mergeCell ref="J32:J33"/>
    <mergeCell ref="K32:K33"/>
    <mergeCell ref="K34:K36"/>
    <mergeCell ref="H39:H45"/>
    <mergeCell ref="K20:K26"/>
    <mergeCell ref="D24:D26"/>
    <mergeCell ref="E24:E26"/>
    <mergeCell ref="G24:G26"/>
    <mergeCell ref="H24:H26"/>
    <mergeCell ref="I24:I26"/>
    <mergeCell ref="J24:J26"/>
    <mergeCell ref="E20:E23"/>
    <mergeCell ref="G20:G23"/>
    <mergeCell ref="H20:H23"/>
    <mergeCell ref="I20:I23"/>
    <mergeCell ref="J20:J23"/>
    <mergeCell ref="D20:D23"/>
    <mergeCell ref="F20:F23"/>
    <mergeCell ref="F24:F26"/>
    <mergeCell ref="F94:F97"/>
    <mergeCell ref="F98:F100"/>
    <mergeCell ref="A8:A15"/>
    <mergeCell ref="B8:B15"/>
    <mergeCell ref="C8:C15"/>
    <mergeCell ref="G5:G6"/>
    <mergeCell ref="H5:H6"/>
    <mergeCell ref="I5:I6"/>
    <mergeCell ref="J5:J6"/>
    <mergeCell ref="A16:A19"/>
    <mergeCell ref="B16:B19"/>
    <mergeCell ref="C16:C19"/>
    <mergeCell ref="A20:A26"/>
    <mergeCell ref="B20:B26"/>
    <mergeCell ref="C20:C26"/>
    <mergeCell ref="A27:A31"/>
    <mergeCell ref="B27:B31"/>
    <mergeCell ref="C27:C31"/>
    <mergeCell ref="A48:A57"/>
    <mergeCell ref="B48:B57"/>
    <mergeCell ref="C48:C57"/>
    <mergeCell ref="A37:A38"/>
    <mergeCell ref="B37:B38"/>
    <mergeCell ref="C37:C38"/>
    <mergeCell ref="A2:K3"/>
    <mergeCell ref="K4:K6"/>
    <mergeCell ref="G4:J4"/>
    <mergeCell ref="E4:E6"/>
    <mergeCell ref="F4:F6"/>
    <mergeCell ref="D4:D6"/>
    <mergeCell ref="C4:C6"/>
    <mergeCell ref="B4:B6"/>
    <mergeCell ref="A4:A6"/>
  </mergeCells>
  <phoneticPr fontId="46" type="noConversion"/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(на 31.12.2025)</vt:lpstr>
      <vt:lpstr>Показатели (на 31.12.2025)</vt:lpstr>
      <vt:lpstr>'СВОД (на 31.12.2025)'!Заголовки_для_печати</vt:lpstr>
      <vt:lpstr>'СВОД (на 31.12.2025)'!Область_печати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2026-02-20T12:00:36Z</dcterms:modified>
</cp:coreProperties>
</file>