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0" yWindow="0" windowWidth="28800" windowHeight="9030"/>
  </bookViews>
  <sheets>
    <sheet name="январь" sheetId="13" r:id="rId1"/>
  </sheets>
  <definedNames>
    <definedName name="_xlnm.Print_Titles" localSheetId="0">январь!$A:$B,январь!$14:$15</definedName>
    <definedName name="_xlnm.Print_Area" localSheetId="0">январь!$A$1:$Q$195</definedName>
  </definedNames>
  <calcPr calcId="162913"/>
</workbook>
</file>

<file path=xl/calcChain.xml><?xml version="1.0" encoding="utf-8"?>
<calcChain xmlns="http://schemas.openxmlformats.org/spreadsheetml/2006/main">
  <c r="F157" i="13" l="1"/>
  <c r="G157" i="13"/>
  <c r="H157" i="13"/>
  <c r="I157" i="13"/>
  <c r="J157" i="13"/>
  <c r="K157" i="13"/>
  <c r="L157" i="13"/>
  <c r="M157" i="13"/>
  <c r="N157" i="13"/>
  <c r="O157" i="13"/>
  <c r="P157" i="13"/>
  <c r="Q157" i="13"/>
  <c r="F150" i="13"/>
  <c r="G150" i="13"/>
  <c r="H150" i="13"/>
  <c r="I150" i="13"/>
  <c r="J150" i="13"/>
  <c r="K150" i="13"/>
  <c r="L150" i="13"/>
  <c r="M150" i="13"/>
  <c r="N150" i="13"/>
  <c r="O150" i="13"/>
  <c r="P150" i="13"/>
  <c r="Q150" i="13"/>
  <c r="K115" i="13"/>
  <c r="F115" i="13"/>
  <c r="G115" i="13"/>
  <c r="H115" i="13"/>
  <c r="I115" i="13"/>
  <c r="J115" i="13"/>
  <c r="L115" i="13"/>
  <c r="M115" i="13"/>
  <c r="N115" i="13"/>
  <c r="O115" i="13"/>
  <c r="P115" i="13"/>
  <c r="Q115" i="13"/>
  <c r="E116" i="13"/>
  <c r="E117" i="13"/>
  <c r="E118" i="13"/>
  <c r="E119" i="13"/>
  <c r="E120" i="13"/>
  <c r="E121" i="13"/>
  <c r="F143" i="13"/>
  <c r="G143" i="13"/>
  <c r="H143" i="13"/>
  <c r="I143" i="13"/>
  <c r="J143" i="13"/>
  <c r="K143" i="13"/>
  <c r="L143" i="13"/>
  <c r="M143" i="13"/>
  <c r="N143" i="13"/>
  <c r="O143" i="13"/>
  <c r="P143" i="13"/>
  <c r="Q143" i="13"/>
  <c r="E136" i="13"/>
  <c r="F136" i="13"/>
  <c r="E158" i="13"/>
  <c r="E159" i="13"/>
  <c r="E160" i="13"/>
  <c r="E161" i="13"/>
  <c r="E162" i="13"/>
  <c r="E163" i="13"/>
  <c r="E151" i="13"/>
  <c r="E152" i="13"/>
  <c r="E153" i="13"/>
  <c r="E154" i="13"/>
  <c r="E155" i="13"/>
  <c r="E156" i="13"/>
  <c r="E144" i="13"/>
  <c r="E145" i="13"/>
  <c r="E146" i="13"/>
  <c r="E147" i="13"/>
  <c r="E148" i="13"/>
  <c r="E149" i="13"/>
  <c r="G123" i="13"/>
  <c r="H123" i="13"/>
  <c r="I123" i="13"/>
  <c r="J123" i="13"/>
  <c r="K123" i="13"/>
  <c r="L123" i="13"/>
  <c r="M123" i="13"/>
  <c r="N123" i="13"/>
  <c r="O123" i="13"/>
  <c r="P123" i="13"/>
  <c r="Q123" i="13"/>
  <c r="G124" i="13"/>
  <c r="H124" i="13"/>
  <c r="I124" i="13"/>
  <c r="J124" i="13"/>
  <c r="K124" i="13"/>
  <c r="L124" i="13"/>
  <c r="M124" i="13"/>
  <c r="N124" i="13"/>
  <c r="O124" i="13"/>
  <c r="P124" i="13"/>
  <c r="Q124" i="13"/>
  <c r="G125" i="13"/>
  <c r="H125" i="13"/>
  <c r="I125" i="13"/>
  <c r="J125" i="13"/>
  <c r="K125" i="13"/>
  <c r="L125" i="13"/>
  <c r="M125" i="13"/>
  <c r="N125" i="13"/>
  <c r="O125" i="13"/>
  <c r="P125" i="13"/>
  <c r="Q125" i="13"/>
  <c r="G126" i="13"/>
  <c r="H126" i="13"/>
  <c r="I126" i="13"/>
  <c r="J126" i="13"/>
  <c r="K126" i="13"/>
  <c r="L126" i="13"/>
  <c r="M126" i="13"/>
  <c r="N126" i="13"/>
  <c r="O126" i="13"/>
  <c r="P126" i="13"/>
  <c r="Q126" i="13"/>
  <c r="G127" i="13"/>
  <c r="H127" i="13"/>
  <c r="I127" i="13"/>
  <c r="J127" i="13"/>
  <c r="K127" i="13"/>
  <c r="L127" i="13"/>
  <c r="M127" i="13"/>
  <c r="N127" i="13"/>
  <c r="O127" i="13"/>
  <c r="P127" i="13"/>
  <c r="Q127" i="13"/>
  <c r="G128" i="13"/>
  <c r="H128" i="13"/>
  <c r="I128" i="13"/>
  <c r="J128" i="13"/>
  <c r="K128" i="13"/>
  <c r="L128" i="13"/>
  <c r="M128" i="13"/>
  <c r="N128" i="13"/>
  <c r="O128" i="13"/>
  <c r="P128" i="13"/>
  <c r="Q128" i="13"/>
  <c r="Q170" i="13" s="1"/>
  <c r="F124" i="13"/>
  <c r="F125" i="13"/>
  <c r="F126" i="13"/>
  <c r="F127" i="13"/>
  <c r="F128" i="13"/>
  <c r="F123" i="13"/>
  <c r="E150" i="13" l="1"/>
  <c r="E157" i="13"/>
  <c r="E115" i="13"/>
  <c r="E124" i="13"/>
  <c r="E143" i="13"/>
  <c r="E123" i="13"/>
  <c r="G81" i="13" l="1"/>
  <c r="H81" i="13"/>
  <c r="I81" i="13"/>
  <c r="J81" i="13"/>
  <c r="K81" i="13"/>
  <c r="L81" i="13"/>
  <c r="M81" i="13"/>
  <c r="N81" i="13"/>
  <c r="O81" i="13"/>
  <c r="P81" i="13"/>
  <c r="Q81" i="13"/>
  <c r="G82" i="13"/>
  <c r="H82" i="13"/>
  <c r="I82" i="13"/>
  <c r="J82" i="13"/>
  <c r="K82" i="13"/>
  <c r="L82" i="13"/>
  <c r="N82" i="13"/>
  <c r="O82" i="13"/>
  <c r="P82" i="13"/>
  <c r="Q82" i="13"/>
  <c r="G83" i="13"/>
  <c r="H83" i="13"/>
  <c r="I83" i="13"/>
  <c r="J83" i="13"/>
  <c r="L83" i="13"/>
  <c r="M83" i="13"/>
  <c r="G84" i="13"/>
  <c r="H84" i="13"/>
  <c r="I84" i="13"/>
  <c r="J84" i="13"/>
  <c r="K84" i="13"/>
  <c r="L84" i="13"/>
  <c r="M84" i="13"/>
  <c r="N84" i="13"/>
  <c r="O84" i="13"/>
  <c r="P84" i="13"/>
  <c r="Q84" i="13"/>
  <c r="G85" i="13"/>
  <c r="H85" i="13"/>
  <c r="I85" i="13"/>
  <c r="J85" i="13"/>
  <c r="K85" i="13"/>
  <c r="L85" i="13"/>
  <c r="M85" i="13"/>
  <c r="N85" i="13"/>
  <c r="O85" i="13"/>
  <c r="P85" i="13"/>
  <c r="Q85" i="13"/>
  <c r="G86" i="13"/>
  <c r="H86" i="13"/>
  <c r="I86" i="13"/>
  <c r="L86" i="13"/>
  <c r="M86" i="13"/>
  <c r="N86" i="13"/>
  <c r="O86" i="13"/>
  <c r="P86" i="13"/>
  <c r="Q86" i="13"/>
  <c r="F82" i="13"/>
  <c r="F83" i="13"/>
  <c r="F84" i="13"/>
  <c r="F85" i="13"/>
  <c r="F86" i="13"/>
  <c r="F81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E25" i="13"/>
  <c r="E26" i="13"/>
  <c r="E27" i="13"/>
  <c r="E28" i="13"/>
  <c r="E29" i="13"/>
  <c r="E30" i="13"/>
  <c r="E19" i="13"/>
  <c r="E20" i="13"/>
  <c r="E21" i="13"/>
  <c r="E22" i="13"/>
  <c r="E23" i="13"/>
  <c r="E18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E24" i="13" l="1"/>
  <c r="E17" i="13"/>
  <c r="I165" i="13" l="1"/>
  <c r="M165" i="13"/>
  <c r="Q165" i="13"/>
  <c r="F165" i="13"/>
  <c r="Q94" i="13"/>
  <c r="P142" i="13"/>
  <c r="E142" i="13" s="1"/>
  <c r="E141" i="13"/>
  <c r="E140" i="13"/>
  <c r="K136" i="13"/>
  <c r="H139" i="13"/>
  <c r="H136" i="13" s="1"/>
  <c r="E138" i="13"/>
  <c r="E137" i="13"/>
  <c r="Q136" i="13"/>
  <c r="O136" i="13"/>
  <c r="N136" i="13"/>
  <c r="M136" i="13"/>
  <c r="L136" i="13"/>
  <c r="J136" i="13"/>
  <c r="I136" i="13"/>
  <c r="G136" i="13"/>
  <c r="E135" i="13"/>
  <c r="E134" i="13"/>
  <c r="E133" i="13"/>
  <c r="H132" i="13"/>
  <c r="E132" i="13" s="1"/>
  <c r="E131" i="13"/>
  <c r="E130" i="13"/>
  <c r="Q129" i="13"/>
  <c r="P129" i="13"/>
  <c r="O129" i="13"/>
  <c r="N129" i="13"/>
  <c r="M129" i="13"/>
  <c r="L129" i="13"/>
  <c r="K129" i="13"/>
  <c r="J129" i="13"/>
  <c r="I129" i="13"/>
  <c r="G129" i="13"/>
  <c r="F129" i="13"/>
  <c r="E114" i="13"/>
  <c r="E113" i="13"/>
  <c r="E112" i="13"/>
  <c r="E111" i="13"/>
  <c r="E110" i="13"/>
  <c r="E109" i="13"/>
  <c r="Q108" i="13"/>
  <c r="P108" i="13"/>
  <c r="O108" i="13"/>
  <c r="N108" i="13"/>
  <c r="M108" i="13"/>
  <c r="L108" i="13"/>
  <c r="K108" i="13"/>
  <c r="J108" i="13"/>
  <c r="I108" i="13"/>
  <c r="H108" i="13"/>
  <c r="G108" i="13"/>
  <c r="F108" i="13"/>
  <c r="K107" i="13"/>
  <c r="J107" i="13"/>
  <c r="J86" i="13" s="1"/>
  <c r="E106" i="13"/>
  <c r="E105" i="13"/>
  <c r="P104" i="13"/>
  <c r="K83" i="13"/>
  <c r="E103" i="13"/>
  <c r="E102" i="13"/>
  <c r="O101" i="13"/>
  <c r="M101" i="13"/>
  <c r="L101" i="13"/>
  <c r="I101" i="13"/>
  <c r="H101" i="13"/>
  <c r="G101" i="13"/>
  <c r="F101" i="13"/>
  <c r="E100" i="13"/>
  <c r="E99" i="13"/>
  <c r="E98" i="13"/>
  <c r="P94" i="13"/>
  <c r="O83" i="13"/>
  <c r="N94" i="13"/>
  <c r="E96" i="13"/>
  <c r="E95" i="13"/>
  <c r="M94" i="13"/>
  <c r="L94" i="13"/>
  <c r="K94" i="13"/>
  <c r="J94" i="13"/>
  <c r="I94" i="13"/>
  <c r="H94" i="13"/>
  <c r="G94" i="13"/>
  <c r="F94" i="13"/>
  <c r="E93" i="13"/>
  <c r="E92" i="13"/>
  <c r="E91" i="13"/>
  <c r="E90" i="13"/>
  <c r="E89" i="13"/>
  <c r="E88" i="13"/>
  <c r="Q87" i="13"/>
  <c r="P87" i="13"/>
  <c r="O87" i="13"/>
  <c r="N87" i="13"/>
  <c r="L87" i="13"/>
  <c r="K87" i="13"/>
  <c r="J87" i="13"/>
  <c r="I87" i="13"/>
  <c r="H87" i="13"/>
  <c r="G87" i="13"/>
  <c r="F87" i="13"/>
  <c r="H80" i="13"/>
  <c r="L80" i="13"/>
  <c r="E79" i="13"/>
  <c r="E78" i="13"/>
  <c r="E77" i="13"/>
  <c r="N73" i="13"/>
  <c r="E75" i="13"/>
  <c r="E74" i="13"/>
  <c r="Q73" i="13"/>
  <c r="P73" i="13"/>
  <c r="M73" i="13"/>
  <c r="L73" i="13"/>
  <c r="K73" i="13"/>
  <c r="J73" i="13"/>
  <c r="I73" i="13"/>
  <c r="H73" i="13"/>
  <c r="G73" i="13"/>
  <c r="F73" i="13"/>
  <c r="E72" i="13"/>
  <c r="E71" i="13"/>
  <c r="E70" i="13"/>
  <c r="P69" i="13"/>
  <c r="E69" i="13" s="1"/>
  <c r="E68" i="13"/>
  <c r="E67" i="13"/>
  <c r="Q66" i="13"/>
  <c r="O66" i="13"/>
  <c r="N66" i="13"/>
  <c r="M66" i="13"/>
  <c r="L66" i="13"/>
  <c r="K66" i="13"/>
  <c r="J66" i="13"/>
  <c r="I66" i="13"/>
  <c r="H66" i="13"/>
  <c r="G66" i="13"/>
  <c r="F66" i="13"/>
  <c r="E65" i="13"/>
  <c r="E64" i="13"/>
  <c r="E63" i="13"/>
  <c r="E62" i="13"/>
  <c r="E61" i="13"/>
  <c r="E60" i="13"/>
  <c r="Q59" i="13"/>
  <c r="P59" i="13"/>
  <c r="O59" i="13"/>
  <c r="N59" i="13"/>
  <c r="M59" i="13"/>
  <c r="L59" i="13"/>
  <c r="K59" i="13"/>
  <c r="J59" i="13"/>
  <c r="I59" i="13"/>
  <c r="H59" i="13"/>
  <c r="G59" i="13"/>
  <c r="F59" i="13"/>
  <c r="E58" i="13"/>
  <c r="E57" i="13"/>
  <c r="E56" i="13"/>
  <c r="E55" i="13"/>
  <c r="E54" i="13"/>
  <c r="E53" i="13"/>
  <c r="Q52" i="13"/>
  <c r="P52" i="13"/>
  <c r="O52" i="13"/>
  <c r="N52" i="13"/>
  <c r="M52" i="13"/>
  <c r="L52" i="13"/>
  <c r="K52" i="13"/>
  <c r="J52" i="13"/>
  <c r="I52" i="13"/>
  <c r="G52" i="13"/>
  <c r="F52" i="13"/>
  <c r="E51" i="13"/>
  <c r="E50" i="13"/>
  <c r="E49" i="13"/>
  <c r="E48" i="13"/>
  <c r="E47" i="13"/>
  <c r="E46" i="13"/>
  <c r="Q45" i="13"/>
  <c r="P45" i="13"/>
  <c r="O45" i="13"/>
  <c r="N45" i="13"/>
  <c r="L45" i="13"/>
  <c r="K45" i="13"/>
  <c r="J45" i="13"/>
  <c r="I45" i="13"/>
  <c r="H45" i="13"/>
  <c r="G45" i="13"/>
  <c r="F45" i="13"/>
  <c r="E44" i="13"/>
  <c r="E43" i="13"/>
  <c r="E42" i="13"/>
  <c r="K41" i="13"/>
  <c r="E40" i="13"/>
  <c r="E39" i="13"/>
  <c r="Q38" i="13"/>
  <c r="P38" i="13"/>
  <c r="N38" i="13"/>
  <c r="M38" i="13"/>
  <c r="L38" i="13"/>
  <c r="K38" i="13"/>
  <c r="J38" i="13"/>
  <c r="I38" i="13"/>
  <c r="H38" i="13"/>
  <c r="G38" i="13"/>
  <c r="F38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Q34" i="13"/>
  <c r="L34" i="13"/>
  <c r="L167" i="13" s="1"/>
  <c r="K34" i="13"/>
  <c r="J34" i="13"/>
  <c r="I34" i="13"/>
  <c r="G34" i="13"/>
  <c r="F34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L165" i="13" l="1"/>
  <c r="J101" i="13"/>
  <c r="N165" i="13"/>
  <c r="J165" i="13"/>
  <c r="P165" i="13"/>
  <c r="H165" i="13"/>
  <c r="O165" i="13"/>
  <c r="K165" i="13"/>
  <c r="G165" i="13"/>
  <c r="O170" i="13"/>
  <c r="G170" i="13"/>
  <c r="Q168" i="13"/>
  <c r="M168" i="13"/>
  <c r="I168" i="13"/>
  <c r="I167" i="13"/>
  <c r="N166" i="13"/>
  <c r="J166" i="13"/>
  <c r="E35" i="13"/>
  <c r="Q166" i="13"/>
  <c r="F169" i="13"/>
  <c r="L170" i="13"/>
  <c r="H170" i="13"/>
  <c r="O169" i="13"/>
  <c r="K169" i="13"/>
  <c r="G169" i="13"/>
  <c r="N168" i="13"/>
  <c r="J168" i="13"/>
  <c r="O166" i="13"/>
  <c r="K166" i="13"/>
  <c r="G166" i="13"/>
  <c r="J169" i="13"/>
  <c r="F167" i="13"/>
  <c r="N170" i="13"/>
  <c r="J170" i="13"/>
  <c r="Q169" i="13"/>
  <c r="M169" i="13"/>
  <c r="I169" i="13"/>
  <c r="P168" i="13"/>
  <c r="L168" i="13"/>
  <c r="H168" i="13"/>
  <c r="G167" i="13"/>
  <c r="I166" i="13"/>
  <c r="F168" i="13"/>
  <c r="N169" i="13"/>
  <c r="F170" i="13"/>
  <c r="F166" i="13"/>
  <c r="M170" i="13"/>
  <c r="I170" i="13"/>
  <c r="P169" i="13"/>
  <c r="L169" i="13"/>
  <c r="H169" i="13"/>
  <c r="O168" i="13"/>
  <c r="K168" i="13"/>
  <c r="G168" i="13"/>
  <c r="P166" i="13"/>
  <c r="L166" i="13"/>
  <c r="H166" i="13"/>
  <c r="J167" i="13"/>
  <c r="E33" i="13"/>
  <c r="P101" i="13"/>
  <c r="P83" i="13"/>
  <c r="P80" i="13" s="1"/>
  <c r="K101" i="13"/>
  <c r="K86" i="13"/>
  <c r="K170" i="13" s="1"/>
  <c r="O122" i="13"/>
  <c r="E108" i="13"/>
  <c r="Q101" i="13"/>
  <c r="Q83" i="13"/>
  <c r="Q80" i="13" s="1"/>
  <c r="M87" i="13"/>
  <c r="M82" i="13"/>
  <c r="M166" i="13" s="1"/>
  <c r="N101" i="13"/>
  <c r="N83" i="13"/>
  <c r="I31" i="13"/>
  <c r="N34" i="13"/>
  <c r="E59" i="13"/>
  <c r="K167" i="13"/>
  <c r="E87" i="13"/>
  <c r="P170" i="13"/>
  <c r="Q122" i="13"/>
  <c r="O94" i="13"/>
  <c r="E45" i="13"/>
  <c r="M80" i="13"/>
  <c r="P34" i="13"/>
  <c r="E37" i="13"/>
  <c r="M45" i="13"/>
  <c r="E52" i="13"/>
  <c r="E76" i="13"/>
  <c r="E73" i="13" s="1"/>
  <c r="F80" i="13"/>
  <c r="J80" i="13"/>
  <c r="E85" i="13"/>
  <c r="G122" i="13"/>
  <c r="L122" i="13"/>
  <c r="K31" i="13"/>
  <c r="E66" i="13"/>
  <c r="I80" i="13"/>
  <c r="E84" i="13"/>
  <c r="E127" i="13"/>
  <c r="E129" i="13"/>
  <c r="F31" i="13"/>
  <c r="Q31" i="13"/>
  <c r="E36" i="13"/>
  <c r="E41" i="13"/>
  <c r="E38" i="13" s="1"/>
  <c r="P66" i="13"/>
  <c r="E81" i="13"/>
  <c r="O80" i="13"/>
  <c r="E107" i="13"/>
  <c r="I122" i="13"/>
  <c r="M122" i="13"/>
  <c r="E139" i="13"/>
  <c r="E104" i="13"/>
  <c r="E101" i="13"/>
  <c r="J31" i="13"/>
  <c r="E32" i="13"/>
  <c r="G31" i="13"/>
  <c r="H34" i="13"/>
  <c r="H167" i="13" s="1"/>
  <c r="L31" i="13"/>
  <c r="M34" i="13"/>
  <c r="H52" i="13"/>
  <c r="G80" i="13"/>
  <c r="E97" i="13"/>
  <c r="E94" i="13" s="1"/>
  <c r="F122" i="13"/>
  <c r="J122" i="13"/>
  <c r="N122" i="13"/>
  <c r="E128" i="13"/>
  <c r="H129" i="13"/>
  <c r="P136" i="13"/>
  <c r="O34" i="13"/>
  <c r="O38" i="13"/>
  <c r="O73" i="13"/>
  <c r="E126" i="13"/>
  <c r="E82" i="13" l="1"/>
  <c r="K80" i="13"/>
  <c r="L164" i="13"/>
  <c r="F164" i="13"/>
  <c r="E86" i="13"/>
  <c r="P122" i="13"/>
  <c r="K122" i="13"/>
  <c r="Q167" i="13"/>
  <c r="Q164" i="13" s="1"/>
  <c r="P167" i="13"/>
  <c r="P164" i="13" s="1"/>
  <c r="P31" i="13"/>
  <c r="N31" i="13"/>
  <c r="N167" i="13"/>
  <c r="N164" i="13" s="1"/>
  <c r="M31" i="13"/>
  <c r="M167" i="13"/>
  <c r="M164" i="13" s="1"/>
  <c r="O31" i="13"/>
  <c r="O167" i="13"/>
  <c r="O164" i="13" s="1"/>
  <c r="J164" i="13"/>
  <c r="I164" i="13"/>
  <c r="K164" i="13"/>
  <c r="G164" i="13"/>
  <c r="E34" i="13"/>
  <c r="E31" i="13" s="1"/>
  <c r="E166" i="13"/>
  <c r="E170" i="13"/>
  <c r="H31" i="13"/>
  <c r="E125" i="13"/>
  <c r="E122" i="13" s="1"/>
  <c r="H122" i="13"/>
  <c r="E165" i="13"/>
  <c r="E169" i="13"/>
  <c r="E168" i="13"/>
  <c r="E83" i="13"/>
  <c r="N80" i="13"/>
  <c r="E80" i="13" l="1"/>
  <c r="E167" i="13"/>
  <c r="H164" i="13"/>
  <c r="E164" i="13" s="1"/>
</calcChain>
</file>

<file path=xl/sharedStrings.xml><?xml version="1.0" encoding="utf-8"?>
<sst xmlns="http://schemas.openxmlformats.org/spreadsheetml/2006/main" count="245" uniqueCount="87">
  <si>
    <t xml:space="preserve">№ </t>
  </si>
  <si>
    <t>1.</t>
  </si>
  <si>
    <t>2.</t>
  </si>
  <si>
    <t>ФБ</t>
  </si>
  <si>
    <t>БАО</t>
  </si>
  <si>
    <t>МБ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</si>
  <si>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</si>
  <si>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</si>
  <si>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</si>
  <si>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</si>
  <si>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</si>
  <si>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</si>
  <si>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</si>
  <si>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</si>
  <si>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</si>
  <si>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</si>
  <si>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</si>
  <si>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</si>
  <si>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Источники финансирования</t>
  </si>
  <si>
    <t>всего</t>
  </si>
  <si>
    <t>Всего</t>
  </si>
  <si>
    <t xml:space="preserve">Всего по муниципальной программе, 
</t>
  </si>
  <si>
    <t xml:space="preserve">КОМПЛЕКСНЫЙ ПЛАН </t>
  </si>
  <si>
    <t>тыс.рублей</t>
  </si>
  <si>
    <t>Финансовые затраты на реализацию муниципальной программы
(планируемое освоение)</t>
  </si>
  <si>
    <t>СОГЛАСОВАНО</t>
  </si>
  <si>
    <t>средства по Соглашениям по передаче полномочий*</t>
  </si>
  <si>
    <t xml:space="preserve">Обеспечение 
информирования населения через средства массовой информации 
(печатные издания, телевидение) </t>
  </si>
  <si>
    <t>Участие 
в международной экологической 
акции «Спасти и сохранить"</t>
  </si>
  <si>
    <t>3.</t>
  </si>
  <si>
    <t>3.1.</t>
  </si>
  <si>
    <t>3.2.</t>
  </si>
  <si>
    <t>Ликвидация мест захламления</t>
  </si>
  <si>
    <t>(куратор ответственного исполнителя)</t>
  </si>
  <si>
    <t>(куратор соисполнителя)</t>
  </si>
  <si>
    <t>Департамент образования и молодежной политики Нефтеюганского района (департамент образования и молодежной политики, С.Д.Пайвина,заместитель директора департамента, 223812)</t>
  </si>
  <si>
    <t>Департамент строительства и жилищно-коммунального комплекса / МКУ "УКС и ЖКК" (МКУ "УКС и ЖКК", Е.В.Калита, начальник отдела проектных работ и обеспечения текущей застройки, 250308)</t>
  </si>
  <si>
    <t>Организация деятельности школьных лесничеств</t>
  </si>
  <si>
    <t xml:space="preserve"> Субвенции на осуществление отдельных полномочий Ханты-Мансийского автономного округа – Югры по организации деятельности по обращению с твердыми коммунальными отходами</t>
  </si>
  <si>
    <t>3.3.</t>
  </si>
  <si>
    <t>Департамент строительства и жилищно-коммунального комплекса (О.Н.Петрова, заместитель директора ДСиЖКК,  250280)</t>
  </si>
  <si>
    <t>3.4.</t>
  </si>
  <si>
    <t xml:space="preserve">Администрация Нефтеюганского района - комитет по делам народов Севера, охраны окружающей среды и водных ресурсов/ МКУ "Управление по делам администрации Нефтеюганского района" (комитет по делам народов Севера, охраны окружающей среды и водных ресурсов, Т.П.Чокан,заместитель председателя комитета, 250238)  </t>
  </si>
  <si>
    <t>Приобретение хозяйственного инвентаря для очистки береговой линии территрории района</t>
  </si>
  <si>
    <t>Структурный элемент (Основное мероприятие) муниципальной программы/мероприятия</t>
  </si>
  <si>
    <t>Ответственный исполнитель, соисполнитель  мероприятия
( структурное подразделение, ФИО, должность, № тел.)</t>
  </si>
  <si>
    <t>Поощрение общественных деятелей, приобретение призов, изготовление жилетов</t>
  </si>
  <si>
    <t>Рекультивация объекта "Полигон для складирования бытовых и промышленных отходов гп. Пойковский"</t>
  </si>
  <si>
    <t>средства поселений **</t>
  </si>
  <si>
    <t>иные источники***</t>
  </si>
  <si>
    <r>
      <rPr>
        <b/>
        <u/>
        <sz val="11"/>
        <color theme="1"/>
        <rFont val="Times New Roman"/>
        <family val="1"/>
        <charset val="204"/>
      </rPr>
      <t xml:space="preserve">Основное мероприятие </t>
    </r>
    <r>
      <rPr>
        <b/>
        <sz val="11"/>
        <color theme="1"/>
        <rFont val="Times New Roman"/>
        <family val="1"/>
        <charset val="204"/>
      </rPr>
      <t xml:space="preserve">Организация деятельности по обращению с отходами производства и потребления         (показатель 3 паспорта)         </t>
    </r>
  </si>
  <si>
    <r>
      <t xml:space="preserve">Основное мероприятие </t>
    </r>
    <r>
      <rPr>
        <b/>
        <sz val="11"/>
        <color theme="1"/>
        <rFont val="Times New Roman"/>
        <family val="1"/>
        <charset val="204"/>
      </rPr>
      <t>Повышение экологически безопасного уровня обращения с отходами и качества жизни 
населения                   (показатель 1 таблицы 8)</t>
    </r>
  </si>
  <si>
    <t xml:space="preserve">Администрация Нефтеюганского района - комитет по делам народов Севера, охраны окружающей среды и водных ресурсов/ МКУ "Управление по делам администрации Нефтеюганского района" (комитет по делам народов Севера, охраны окружающей среды и водных ресурсов, А.А.Загородных, начальник отдела, 250234)  </t>
  </si>
  <si>
    <t xml:space="preserve">Специалист-эксперт </t>
  </si>
  <si>
    <t>Заруднева А.С.</t>
  </si>
  <si>
    <r>
      <rPr>
        <b/>
        <u/>
        <sz val="11"/>
        <color theme="1"/>
        <rFont val="Times New Roman"/>
        <family val="1"/>
        <charset val="204"/>
      </rPr>
      <t xml:space="preserve">Основное мероприятие     </t>
    </r>
    <r>
      <rPr>
        <b/>
        <sz val="11"/>
        <color theme="1"/>
        <rFont val="Times New Roman"/>
        <family val="1"/>
        <charset val="204"/>
      </rPr>
      <t xml:space="preserve">Организация и развитие системы экологического образования, просвещения и формирования экологической культуры, в том числе участие 
в международной экологической 
акции "Спасти  
и сохранить"              (показатель 4 паспорта)          </t>
    </r>
  </si>
  <si>
    <t>Сети канализации по ул. Новая от СОШ № 1 до ближайшего колодца КК 67 сп. Салым</t>
  </si>
  <si>
    <t>3.5.</t>
  </si>
  <si>
    <t>3.6.</t>
  </si>
  <si>
    <t>4.</t>
  </si>
  <si>
    <t xml:space="preserve">Департамент строительства и жилищно-коммунального комплекса / МКУ "УКС и ЖКК" </t>
  </si>
  <si>
    <t>утвержденной постановлением администрации Нефтеюганского района  от 31.10.2022 №2070-па-нпа</t>
  </si>
  <si>
    <t>"____"________________2023</t>
  </si>
  <si>
    <t>Озеленение</t>
  </si>
  <si>
    <t>Администрации городского и сельских поселений</t>
  </si>
  <si>
    <t>Первый заместитель главы района                              С.А.Кудашкин</t>
  </si>
  <si>
    <t>Председатель комитета</t>
  </si>
  <si>
    <t>Воронова О.Ю.</t>
  </si>
  <si>
    <t xml:space="preserve">* средства по Соглашениям о передаче осуществления части полномочий городского и сельских поселений по решению вопросов местного значения Администрации Нефтеюганского района (далее - средства по Соглашениям по передаче полномочий) - отражаются межбюджетные трансферты предоставляемые из бюджета муниципального образования Нефтеюганский район в бюджеты городского и сельских поселений для исполнения полномочий городского и сельских поселений и передаваемые на уровень муниципального образования Нефтеюганский район согласно заключенных Соглашений по передаче полномочий. Данные средства суммируются по строке «Всего».
** средства поселений - отражаются средства бюджетов городского и сельских поселений, предусмотренные в муниципальных программах городского и сельских поселений на участие в государственных и муниципальных программах. Данные средства    указаны справочно и не суммируются по строке «Всего».                                                                                                                                                                           ***Иные источники заполняется при наличии информации в таблице 2
</t>
  </si>
  <si>
    <t xml:space="preserve">Региональный проект  "Сохранение уникальных водных объектов" </t>
  </si>
  <si>
    <t>Ответственный исполнитель: Комитет по делам народов Севера, охраны окружающей среды и водных ресурсов администрации Нефтеюганского района</t>
  </si>
  <si>
    <t>Муниципальный проект "Рекультивация несанкционированной свалки твердых бытовых отходов 
в гп. Пойковский Нефтеюганского района"</t>
  </si>
  <si>
    <t>Департамент строительства и жилищно-коммунального комплекса Нефтеюганского района, Комитет по делам народов Севера, охраны окружающей среды и водных ресурсов администрации Нефтеюганского района</t>
  </si>
  <si>
    <t>4.1.</t>
  </si>
  <si>
    <t>4.2.</t>
  </si>
  <si>
    <t>4.3.</t>
  </si>
  <si>
    <t>4.4.</t>
  </si>
  <si>
    <t>5.</t>
  </si>
  <si>
    <t>5.1.</t>
  </si>
  <si>
    <t>5.2.</t>
  </si>
  <si>
    <t>к муниципальной программе Нефтеюганского района  "Экологическая безопасность"  на  2024 год</t>
  </si>
  <si>
    <t xml:space="preserve">Реконструкция КОС в гп.Пойковский </t>
  </si>
  <si>
    <t>Реконструкция КОС
800 м3/сутки с устройством КНС
400 куб.м/сут
300 куб.м/сут</t>
  </si>
  <si>
    <t>КОС-100 в с.Чеускино</t>
  </si>
  <si>
    <t>Реконструкция объекта:  КОС-200 в сп.Каркатеевы</t>
  </si>
  <si>
    <t>4.5.</t>
  </si>
  <si>
    <t>Строительство снегоприемного пункта -  полигона для складирования снеговых масс в сп. Салым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</si>
</sst>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0000_ ;\-#,##0.00000\ "/>
    <numFmt numFmtId="166" formatCode="_-* #,##0.00000_р_._-;\-* #,##0.00000_р_._-;_-* &quot;-&quot;??_р_._-;_-@_-"/>
    <numFmt numFmtId="167" formatCode="_-* #,##0.00000\ _₽_-;\-* #,##0.000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4" fontId="1" fillId="0" borderId="0" xfId="0" applyNumberFormat="1" applyFont="1"/>
    <xf numFmtId="165" fontId="1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166" fontId="1" fillId="0" borderId="2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166" fontId="1" fillId="0" borderId="2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/>
    </xf>
    <xf numFmtId="166" fontId="2" fillId="2" borderId="2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/>
    </xf>
    <xf numFmtId="166" fontId="1" fillId="2" borderId="2" xfId="0" applyNumberFormat="1" applyFont="1" applyFill="1" applyBorder="1" applyAlignment="1">
      <alignment vertical="center" wrapText="1"/>
    </xf>
    <xf numFmtId="166" fontId="2" fillId="0" borderId="2" xfId="0" applyNumberFormat="1" applyFont="1" applyBorder="1" applyAlignment="1">
      <alignment horizontal="center"/>
    </xf>
    <xf numFmtId="166" fontId="2" fillId="2" borderId="2" xfId="0" applyNumberFormat="1" applyFont="1" applyFill="1" applyBorder="1" applyAlignment="1">
      <alignment horizontal="center"/>
    </xf>
    <xf numFmtId="166" fontId="1" fillId="0" borderId="2" xfId="0" applyNumberFormat="1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vertical="center" wrapText="1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/>
    </xf>
    <xf numFmtId="166" fontId="7" fillId="2" borderId="2" xfId="0" applyNumberFormat="1" applyFont="1" applyFill="1" applyBorder="1" applyAlignment="1">
      <alignment horizontal="center"/>
    </xf>
    <xf numFmtId="166" fontId="1" fillId="0" borderId="2" xfId="0" applyNumberFormat="1" applyFont="1" applyBorder="1"/>
    <xf numFmtId="166" fontId="1" fillId="2" borderId="2" xfId="0" applyNumberFormat="1" applyFont="1" applyFill="1" applyBorder="1"/>
    <xf numFmtId="166" fontId="2" fillId="0" borderId="2" xfId="0" applyNumberFormat="1" applyFont="1" applyBorder="1"/>
    <xf numFmtId="166" fontId="2" fillId="2" borderId="2" xfId="0" applyNumberFormat="1" applyFont="1" applyFill="1" applyBorder="1"/>
    <xf numFmtId="166" fontId="7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67" fontId="1" fillId="0" borderId="3" xfId="0" applyNumberFormat="1" applyFont="1" applyBorder="1" applyAlignment="1">
      <alignment horizontal="center" vertical="center" wrapText="1"/>
    </xf>
    <xf numFmtId="167" fontId="1" fillId="0" borderId="2" xfId="0" applyNumberFormat="1" applyFont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1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" fontId="1" fillId="0" borderId="7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3"/>
  <sheetViews>
    <sheetView tabSelected="1" view="pageBreakPreview" zoomScale="80" zoomScaleNormal="70" zoomScaleSheetLayoutView="80" workbookViewId="0">
      <pane xSplit="10" ySplit="15" topLeftCell="K31" activePane="bottomRight" state="frozen"/>
      <selection pane="topRight" activeCell="K1" sqref="K1"/>
      <selection pane="bottomLeft" activeCell="A16" sqref="A16"/>
      <selection pane="bottomRight" activeCell="B31" sqref="B31:B37"/>
    </sheetView>
  </sheetViews>
  <sheetFormatPr defaultRowHeight="15" x14ac:dyDescent="0.25"/>
  <cols>
    <col min="1" max="1" width="8" style="40" bestFit="1" customWidth="1"/>
    <col min="2" max="2" width="32.28515625" style="1" customWidth="1"/>
    <col min="3" max="3" width="31.85546875" style="1" customWidth="1"/>
    <col min="4" max="4" width="15.140625" style="1" customWidth="1"/>
    <col min="5" max="5" width="23" style="1" customWidth="1"/>
    <col min="6" max="6" width="18.7109375" style="1" customWidth="1"/>
    <col min="7" max="7" width="14.85546875" style="1" customWidth="1"/>
    <col min="8" max="8" width="15.42578125" style="1" customWidth="1"/>
    <col min="9" max="9" width="15.140625" style="1" customWidth="1"/>
    <col min="10" max="10" width="15.85546875" style="1" customWidth="1"/>
    <col min="11" max="11" width="17" style="1" customWidth="1"/>
    <col min="12" max="12" width="16.42578125" style="1" customWidth="1"/>
    <col min="13" max="13" width="16.7109375" style="1" customWidth="1"/>
    <col min="14" max="14" width="16.28515625" style="1" customWidth="1"/>
    <col min="15" max="15" width="18.28515625" style="1" customWidth="1"/>
    <col min="16" max="16" width="18" style="1" customWidth="1"/>
    <col min="17" max="17" width="20.5703125" style="1" customWidth="1"/>
    <col min="18" max="18" width="13" style="1" bestFit="1" customWidth="1"/>
    <col min="19" max="16384" width="9.140625" style="1"/>
  </cols>
  <sheetData>
    <row r="1" spans="1:17" ht="16.5" x14ac:dyDescent="0.25">
      <c r="G1" s="3"/>
      <c r="M1" s="91" t="s">
        <v>25</v>
      </c>
      <c r="N1" s="91"/>
      <c r="O1" s="91"/>
      <c r="P1" s="91"/>
      <c r="Q1" s="91"/>
    </row>
    <row r="2" spans="1:17" ht="16.5" x14ac:dyDescent="0.25">
      <c r="G2" s="3"/>
      <c r="M2" s="92" t="s">
        <v>65</v>
      </c>
      <c r="N2" s="92"/>
      <c r="O2" s="92"/>
      <c r="P2" s="92"/>
      <c r="Q2" s="92"/>
    </row>
    <row r="3" spans="1:17" ht="16.5" x14ac:dyDescent="0.25">
      <c r="G3" s="3"/>
      <c r="M3" s="93" t="s">
        <v>33</v>
      </c>
      <c r="N3" s="93"/>
      <c r="O3" s="93"/>
      <c r="P3" s="93"/>
      <c r="Q3" s="93"/>
    </row>
    <row r="4" spans="1:17" ht="16.5" x14ac:dyDescent="0.25">
      <c r="G4" s="3"/>
      <c r="M4" s="94"/>
      <c r="N4" s="94"/>
      <c r="O4" s="94"/>
      <c r="P4" s="94"/>
      <c r="Q4" s="94"/>
    </row>
    <row r="5" spans="1:17" ht="16.5" x14ac:dyDescent="0.25">
      <c r="G5" s="3"/>
      <c r="M5" s="93" t="s">
        <v>34</v>
      </c>
      <c r="N5" s="93"/>
      <c r="O5" s="93"/>
      <c r="P5" s="93"/>
      <c r="Q5" s="93"/>
    </row>
    <row r="6" spans="1:17" ht="16.5" x14ac:dyDescent="0.25">
      <c r="G6" s="3"/>
      <c r="M6" s="94"/>
      <c r="N6" s="94"/>
      <c r="O6" s="94"/>
      <c r="P6" s="94"/>
      <c r="Q6" s="94"/>
    </row>
    <row r="7" spans="1:17" ht="16.5" x14ac:dyDescent="0.25">
      <c r="G7" s="3"/>
      <c r="M7" s="93" t="s">
        <v>34</v>
      </c>
      <c r="N7" s="93"/>
      <c r="O7" s="93"/>
      <c r="P7" s="93"/>
      <c r="Q7" s="93"/>
    </row>
    <row r="8" spans="1:17" ht="16.5" x14ac:dyDescent="0.25">
      <c r="G8" s="3"/>
      <c r="M8" s="92"/>
      <c r="N8" s="92"/>
      <c r="O8" s="92"/>
      <c r="P8" s="92"/>
      <c r="Q8" s="92"/>
    </row>
    <row r="9" spans="1:17" ht="17.25" customHeight="1" x14ac:dyDescent="0.25">
      <c r="G9" s="3"/>
      <c r="M9" s="95" t="s">
        <v>62</v>
      </c>
      <c r="N9" s="95"/>
      <c r="O9" s="95"/>
      <c r="P9" s="95"/>
      <c r="Q9" s="95"/>
    </row>
    <row r="10" spans="1:17" ht="21" customHeight="1" x14ac:dyDescent="0.25">
      <c r="A10" s="96" t="s">
        <v>22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</row>
    <row r="11" spans="1:17" ht="42" customHeight="1" x14ac:dyDescent="0.25">
      <c r="A11" s="97" t="s">
        <v>80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</row>
    <row r="12" spans="1:17" ht="23.25" customHeight="1" x14ac:dyDescent="0.25">
      <c r="A12" s="90" t="s">
        <v>61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</row>
    <row r="13" spans="1:17" hidden="1" x14ac:dyDescent="0.25">
      <c r="P13" s="88" t="s">
        <v>23</v>
      </c>
      <c r="Q13" s="88"/>
    </row>
    <row r="14" spans="1:17" ht="69" customHeight="1" x14ac:dyDescent="0.25">
      <c r="A14" s="70" t="s">
        <v>0</v>
      </c>
      <c r="B14" s="77" t="s">
        <v>44</v>
      </c>
      <c r="C14" s="74" t="s">
        <v>45</v>
      </c>
      <c r="D14" s="70" t="s">
        <v>18</v>
      </c>
      <c r="E14" s="70" t="s">
        <v>20</v>
      </c>
      <c r="F14" s="70" t="s">
        <v>24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</row>
    <row r="15" spans="1:17" ht="68.25" customHeight="1" x14ac:dyDescent="0.25">
      <c r="A15" s="70"/>
      <c r="B15" s="77"/>
      <c r="C15" s="76"/>
      <c r="D15" s="70"/>
      <c r="E15" s="70"/>
      <c r="F15" s="36" t="s">
        <v>6</v>
      </c>
      <c r="G15" s="36" t="s">
        <v>7</v>
      </c>
      <c r="H15" s="36" t="s">
        <v>8</v>
      </c>
      <c r="I15" s="36" t="s">
        <v>9</v>
      </c>
      <c r="J15" s="36" t="s">
        <v>10</v>
      </c>
      <c r="K15" s="36" t="s">
        <v>11</v>
      </c>
      <c r="L15" s="36" t="s">
        <v>12</v>
      </c>
      <c r="M15" s="36" t="s">
        <v>13</v>
      </c>
      <c r="N15" s="36" t="s">
        <v>14</v>
      </c>
      <c r="O15" s="36" t="s">
        <v>15</v>
      </c>
      <c r="P15" s="36" t="s">
        <v>16</v>
      </c>
      <c r="Q15" s="37" t="s">
        <v>17</v>
      </c>
    </row>
    <row r="16" spans="1:17" s="2" customFormat="1" ht="15" customHeight="1" x14ac:dyDescent="0.2">
      <c r="A16" s="4">
        <v>1</v>
      </c>
      <c r="B16" s="4">
        <v>2</v>
      </c>
      <c r="C16" s="4">
        <v>3</v>
      </c>
      <c r="D16" s="4">
        <v>4</v>
      </c>
      <c r="E16" s="7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4">
        <v>11</v>
      </c>
      <c r="L16" s="4">
        <v>12</v>
      </c>
      <c r="M16" s="4">
        <v>13</v>
      </c>
      <c r="N16" s="4">
        <v>14</v>
      </c>
      <c r="O16" s="4">
        <v>15</v>
      </c>
      <c r="P16" s="4">
        <v>16</v>
      </c>
      <c r="Q16" s="12">
        <v>17</v>
      </c>
    </row>
    <row r="17" spans="1:17" s="2" customFormat="1" ht="15" customHeight="1" x14ac:dyDescent="0.2">
      <c r="A17" s="47" t="s">
        <v>1</v>
      </c>
      <c r="B17" s="50" t="s">
        <v>69</v>
      </c>
      <c r="C17" s="47" t="s">
        <v>70</v>
      </c>
      <c r="D17" s="5" t="s">
        <v>19</v>
      </c>
      <c r="E17" s="43">
        <f>E18+E19+E20+E21+E22+E23</f>
        <v>0</v>
      </c>
      <c r="F17" s="43">
        <f t="shared" ref="F17:Q17" si="0">F18+F19+F20+F21+F22+F23</f>
        <v>0</v>
      </c>
      <c r="G17" s="43">
        <f t="shared" si="0"/>
        <v>0</v>
      </c>
      <c r="H17" s="43">
        <f t="shared" si="0"/>
        <v>0</v>
      </c>
      <c r="I17" s="43">
        <f t="shared" si="0"/>
        <v>0</v>
      </c>
      <c r="J17" s="43">
        <f t="shared" si="0"/>
        <v>0</v>
      </c>
      <c r="K17" s="43">
        <f t="shared" si="0"/>
        <v>0</v>
      </c>
      <c r="L17" s="43">
        <f t="shared" si="0"/>
        <v>0</v>
      </c>
      <c r="M17" s="43">
        <f t="shared" si="0"/>
        <v>0</v>
      </c>
      <c r="N17" s="43">
        <f t="shared" si="0"/>
        <v>0</v>
      </c>
      <c r="O17" s="43">
        <f t="shared" si="0"/>
        <v>0</v>
      </c>
      <c r="P17" s="43">
        <f t="shared" si="0"/>
        <v>0</v>
      </c>
      <c r="Q17" s="43">
        <f t="shared" si="0"/>
        <v>0</v>
      </c>
    </row>
    <row r="18" spans="1:17" s="2" customFormat="1" ht="15" customHeight="1" x14ac:dyDescent="0.2">
      <c r="A18" s="48"/>
      <c r="B18" s="51"/>
      <c r="C18" s="48"/>
      <c r="D18" s="6" t="s">
        <v>3</v>
      </c>
      <c r="E18" s="43">
        <f>F18+G18+H18+I18+J18+K18+L18+M18+N18+O18+P18+Q18</f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5">
        <v>0</v>
      </c>
    </row>
    <row r="19" spans="1:17" s="2" customFormat="1" ht="15" customHeight="1" x14ac:dyDescent="0.2">
      <c r="A19" s="48"/>
      <c r="B19" s="51"/>
      <c r="C19" s="48"/>
      <c r="D19" s="6" t="s">
        <v>4</v>
      </c>
      <c r="E19" s="43">
        <f t="shared" ref="E19:E23" si="1">F19+G19+H19+I19+J19+K19+L19+M19+N19+O19+P19+Q19</f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5">
        <v>0</v>
      </c>
    </row>
    <row r="20" spans="1:17" s="2" customFormat="1" ht="15" customHeight="1" x14ac:dyDescent="0.2">
      <c r="A20" s="48"/>
      <c r="B20" s="51"/>
      <c r="C20" s="48"/>
      <c r="D20" s="38" t="s">
        <v>5</v>
      </c>
      <c r="E20" s="43">
        <f t="shared" si="1"/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5">
        <v>0</v>
      </c>
    </row>
    <row r="21" spans="1:17" s="2" customFormat="1" ht="72" customHeight="1" x14ac:dyDescent="0.2">
      <c r="A21" s="48"/>
      <c r="B21" s="51"/>
      <c r="C21" s="48"/>
      <c r="D21" s="8" t="s">
        <v>26</v>
      </c>
      <c r="E21" s="43">
        <f t="shared" si="1"/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5">
        <v>0</v>
      </c>
    </row>
    <row r="22" spans="1:17" s="2" customFormat="1" ht="35.25" customHeight="1" x14ac:dyDescent="0.2">
      <c r="A22" s="48"/>
      <c r="B22" s="51"/>
      <c r="C22" s="48"/>
      <c r="D22" s="8" t="s">
        <v>48</v>
      </c>
      <c r="E22" s="43">
        <f t="shared" si="1"/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5">
        <v>0</v>
      </c>
    </row>
    <row r="23" spans="1:17" s="2" customFormat="1" ht="15" customHeight="1" x14ac:dyDescent="0.2">
      <c r="A23" s="49"/>
      <c r="B23" s="52"/>
      <c r="C23" s="49"/>
      <c r="D23" s="8" t="s">
        <v>49</v>
      </c>
      <c r="E23" s="43">
        <f t="shared" si="1"/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5">
        <v>0</v>
      </c>
    </row>
    <row r="24" spans="1:17" s="2" customFormat="1" ht="15" customHeight="1" x14ac:dyDescent="0.2">
      <c r="A24" s="47" t="s">
        <v>2</v>
      </c>
      <c r="B24" s="50" t="s">
        <v>71</v>
      </c>
      <c r="C24" s="47" t="s">
        <v>72</v>
      </c>
      <c r="D24" s="5" t="s">
        <v>19</v>
      </c>
      <c r="E24" s="43">
        <f>E25+E26+E27+E28+E29+E30</f>
        <v>0</v>
      </c>
      <c r="F24" s="43">
        <f t="shared" ref="F24" si="2">F25+F26+F27+F28+F29+F30</f>
        <v>0</v>
      </c>
      <c r="G24" s="43">
        <f t="shared" ref="G24" si="3">G25+G26+G27+G28+G29+G30</f>
        <v>0</v>
      </c>
      <c r="H24" s="43">
        <f t="shared" ref="H24" si="4">H25+H26+H27+H28+H29+H30</f>
        <v>0</v>
      </c>
      <c r="I24" s="43">
        <f t="shared" ref="I24" si="5">I25+I26+I27+I28+I29+I30</f>
        <v>0</v>
      </c>
      <c r="J24" s="43">
        <f t="shared" ref="J24" si="6">J25+J26+J27+J28+J29+J30</f>
        <v>0</v>
      </c>
      <c r="K24" s="43">
        <f t="shared" ref="K24" si="7">K25+K26+K27+K28+K29+K30</f>
        <v>0</v>
      </c>
      <c r="L24" s="43">
        <f t="shared" ref="L24" si="8">L25+L26+L27+L28+L29+L30</f>
        <v>0</v>
      </c>
      <c r="M24" s="43">
        <f t="shared" ref="M24" si="9">M25+M26+M27+M28+M29+M30</f>
        <v>0</v>
      </c>
      <c r="N24" s="43">
        <f t="shared" ref="N24" si="10">N25+N26+N27+N28+N29+N30</f>
        <v>0</v>
      </c>
      <c r="O24" s="43">
        <f t="shared" ref="O24" si="11">O25+O26+O27+O28+O29+O30</f>
        <v>0</v>
      </c>
      <c r="P24" s="43">
        <f t="shared" ref="P24" si="12">P25+P26+P27+P28+P29+P30</f>
        <v>0</v>
      </c>
      <c r="Q24" s="43">
        <f t="shared" ref="Q24" si="13">Q25+Q26+Q27+Q28+Q29+Q30</f>
        <v>0</v>
      </c>
    </row>
    <row r="25" spans="1:17" s="2" customFormat="1" ht="15" customHeight="1" x14ac:dyDescent="0.2">
      <c r="A25" s="48"/>
      <c r="B25" s="51"/>
      <c r="C25" s="48"/>
      <c r="D25" s="6" t="s">
        <v>3</v>
      </c>
      <c r="E25" s="43">
        <f>F25+G25+H25+I25+J25+K25+L25+M25+N25+O25+P25+Q25</f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5">
        <v>0</v>
      </c>
    </row>
    <row r="26" spans="1:17" s="2" customFormat="1" ht="15" customHeight="1" x14ac:dyDescent="0.2">
      <c r="A26" s="48"/>
      <c r="B26" s="51"/>
      <c r="C26" s="48"/>
      <c r="D26" s="6" t="s">
        <v>4</v>
      </c>
      <c r="E26" s="43">
        <f t="shared" ref="E26:E30" si="14">F26+G26+H26+I26+J26+K26+L26+M26+N26+O26+P26+Q26</f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5">
        <v>0</v>
      </c>
    </row>
    <row r="27" spans="1:17" s="2" customFormat="1" ht="15" customHeight="1" x14ac:dyDescent="0.2">
      <c r="A27" s="48"/>
      <c r="B27" s="51"/>
      <c r="C27" s="48"/>
      <c r="D27" s="38" t="s">
        <v>5</v>
      </c>
      <c r="E27" s="43">
        <f t="shared" si="14"/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5">
        <v>0</v>
      </c>
    </row>
    <row r="28" spans="1:17" s="2" customFormat="1" ht="15" customHeight="1" x14ac:dyDescent="0.2">
      <c r="A28" s="48"/>
      <c r="B28" s="51"/>
      <c r="C28" s="48"/>
      <c r="D28" s="8" t="s">
        <v>26</v>
      </c>
      <c r="E28" s="43">
        <f t="shared" si="14"/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5">
        <v>0</v>
      </c>
    </row>
    <row r="29" spans="1:17" s="2" customFormat="1" ht="15" customHeight="1" x14ac:dyDescent="0.2">
      <c r="A29" s="48"/>
      <c r="B29" s="51"/>
      <c r="C29" s="48"/>
      <c r="D29" s="8" t="s">
        <v>48</v>
      </c>
      <c r="E29" s="43">
        <f t="shared" si="14"/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5">
        <v>0</v>
      </c>
    </row>
    <row r="30" spans="1:17" s="2" customFormat="1" ht="51.75" customHeight="1" x14ac:dyDescent="0.2">
      <c r="A30" s="49"/>
      <c r="B30" s="52"/>
      <c r="C30" s="49"/>
      <c r="D30" s="8" t="s">
        <v>49</v>
      </c>
      <c r="E30" s="43">
        <f t="shared" si="14"/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5">
        <v>0</v>
      </c>
    </row>
    <row r="31" spans="1:17" x14ac:dyDescent="0.25">
      <c r="A31" s="47" t="s">
        <v>29</v>
      </c>
      <c r="B31" s="50" t="s">
        <v>55</v>
      </c>
      <c r="C31" s="47"/>
      <c r="D31" s="5" t="s">
        <v>19</v>
      </c>
      <c r="E31" s="19">
        <f>E32+E33+E34+E35+E36+E37</f>
        <v>37913.740199999993</v>
      </c>
      <c r="F31" s="18">
        <f>F32+F33+F34+F35+F36+F37</f>
        <v>0</v>
      </c>
      <c r="G31" s="18">
        <f t="shared" ref="G31:Q31" si="15">G32+G33+G34+G35+G36+G37</f>
        <v>0</v>
      </c>
      <c r="H31" s="18">
        <f t="shared" si="15"/>
        <v>270</v>
      </c>
      <c r="I31" s="18">
        <f t="shared" si="15"/>
        <v>0</v>
      </c>
      <c r="J31" s="18">
        <f t="shared" si="15"/>
        <v>7598.6316399999996</v>
      </c>
      <c r="K31" s="18">
        <f t="shared" si="15"/>
        <v>7348.6316399999996</v>
      </c>
      <c r="L31" s="18">
        <f t="shared" si="15"/>
        <v>7587.8216399999992</v>
      </c>
      <c r="M31" s="18">
        <f t="shared" si="15"/>
        <v>7568.6316399999996</v>
      </c>
      <c r="N31" s="18">
        <f t="shared" si="15"/>
        <v>7348.6316399999996</v>
      </c>
      <c r="O31" s="18">
        <f t="shared" si="15"/>
        <v>0</v>
      </c>
      <c r="P31" s="18">
        <f t="shared" si="15"/>
        <v>191.392</v>
      </c>
      <c r="Q31" s="20">
        <f t="shared" si="15"/>
        <v>0</v>
      </c>
    </row>
    <row r="32" spans="1:17" x14ac:dyDescent="0.25">
      <c r="A32" s="48"/>
      <c r="B32" s="51"/>
      <c r="C32" s="48"/>
      <c r="D32" s="6" t="s">
        <v>3</v>
      </c>
      <c r="E32" s="19">
        <f>F32+G32+H32+I32+J32+K32+L32+M32+N32+O32+P32+Q32</f>
        <v>0</v>
      </c>
      <c r="F32" s="13">
        <f>F39+F60+F67+F46+F53+F74</f>
        <v>0</v>
      </c>
      <c r="G32" s="13">
        <f t="shared" ref="G32:Q32" si="16">G39+G60+G67+G46+G53+G74</f>
        <v>0</v>
      </c>
      <c r="H32" s="13">
        <f t="shared" si="16"/>
        <v>0</v>
      </c>
      <c r="I32" s="13">
        <f t="shared" si="16"/>
        <v>0</v>
      </c>
      <c r="J32" s="13">
        <f t="shared" si="16"/>
        <v>0</v>
      </c>
      <c r="K32" s="13">
        <f t="shared" si="16"/>
        <v>0</v>
      </c>
      <c r="L32" s="13">
        <f t="shared" si="16"/>
        <v>0</v>
      </c>
      <c r="M32" s="13">
        <f t="shared" si="16"/>
        <v>0</v>
      </c>
      <c r="N32" s="13">
        <f t="shared" si="16"/>
        <v>0</v>
      </c>
      <c r="O32" s="13">
        <f t="shared" si="16"/>
        <v>0</v>
      </c>
      <c r="P32" s="13">
        <f t="shared" si="16"/>
        <v>0</v>
      </c>
      <c r="Q32" s="13">
        <f t="shared" si="16"/>
        <v>0</v>
      </c>
    </row>
    <row r="33" spans="1:17" x14ac:dyDescent="0.25">
      <c r="A33" s="48"/>
      <c r="B33" s="51"/>
      <c r="C33" s="48"/>
      <c r="D33" s="6" t="s">
        <v>4</v>
      </c>
      <c r="E33" s="19">
        <f t="shared" ref="E33:E36" si="17">F33+G33+H33+I33+J33+K33+L33+M33+N33+O33+P33+Q33</f>
        <v>0</v>
      </c>
      <c r="F33" s="13">
        <f t="shared" ref="F33:Q37" si="18">F40+F61+F68+F47+F54+F75</f>
        <v>0</v>
      </c>
      <c r="G33" s="13">
        <f t="shared" si="18"/>
        <v>0</v>
      </c>
      <c r="H33" s="13">
        <f t="shared" si="18"/>
        <v>0</v>
      </c>
      <c r="I33" s="13">
        <f t="shared" si="18"/>
        <v>0</v>
      </c>
      <c r="J33" s="13">
        <f t="shared" si="18"/>
        <v>0</v>
      </c>
      <c r="K33" s="13">
        <f t="shared" si="18"/>
        <v>0</v>
      </c>
      <c r="L33" s="13">
        <f t="shared" si="18"/>
        <v>0</v>
      </c>
      <c r="M33" s="13">
        <f t="shared" si="18"/>
        <v>0</v>
      </c>
      <c r="N33" s="13">
        <f t="shared" si="18"/>
        <v>0</v>
      </c>
      <c r="O33" s="13">
        <f t="shared" si="18"/>
        <v>0</v>
      </c>
      <c r="P33" s="13">
        <f t="shared" si="18"/>
        <v>0</v>
      </c>
      <c r="Q33" s="13">
        <f t="shared" si="18"/>
        <v>0</v>
      </c>
    </row>
    <row r="34" spans="1:17" x14ac:dyDescent="0.25">
      <c r="A34" s="48"/>
      <c r="B34" s="51"/>
      <c r="C34" s="48"/>
      <c r="D34" s="38" t="s">
        <v>5</v>
      </c>
      <c r="E34" s="19">
        <f t="shared" si="17"/>
        <v>37913.740199999993</v>
      </c>
      <c r="F34" s="13">
        <f t="shared" si="18"/>
        <v>0</v>
      </c>
      <c r="G34" s="13">
        <f t="shared" si="18"/>
        <v>0</v>
      </c>
      <c r="H34" s="13">
        <f t="shared" si="18"/>
        <v>270</v>
      </c>
      <c r="I34" s="13">
        <f t="shared" si="18"/>
        <v>0</v>
      </c>
      <c r="J34" s="13">
        <f t="shared" si="18"/>
        <v>7598.6316399999996</v>
      </c>
      <c r="K34" s="13">
        <f t="shared" si="18"/>
        <v>7348.6316399999996</v>
      </c>
      <c r="L34" s="13">
        <f t="shared" si="18"/>
        <v>7587.8216399999992</v>
      </c>
      <c r="M34" s="13">
        <f t="shared" si="18"/>
        <v>7568.6316399999996</v>
      </c>
      <c r="N34" s="13">
        <f t="shared" si="18"/>
        <v>7348.6316399999996</v>
      </c>
      <c r="O34" s="13">
        <f t="shared" si="18"/>
        <v>0</v>
      </c>
      <c r="P34" s="13">
        <f t="shared" si="18"/>
        <v>191.392</v>
      </c>
      <c r="Q34" s="13">
        <f t="shared" si="18"/>
        <v>0</v>
      </c>
    </row>
    <row r="35" spans="1:17" ht="60" x14ac:dyDescent="0.25">
      <c r="A35" s="48"/>
      <c r="B35" s="51"/>
      <c r="C35" s="48"/>
      <c r="D35" s="8" t="s">
        <v>26</v>
      </c>
      <c r="E35" s="19">
        <f t="shared" si="17"/>
        <v>0</v>
      </c>
      <c r="F35" s="13">
        <f t="shared" si="18"/>
        <v>0</v>
      </c>
      <c r="G35" s="13">
        <f t="shared" si="18"/>
        <v>0</v>
      </c>
      <c r="H35" s="13">
        <f t="shared" si="18"/>
        <v>0</v>
      </c>
      <c r="I35" s="13">
        <f t="shared" si="18"/>
        <v>0</v>
      </c>
      <c r="J35" s="13">
        <f t="shared" si="18"/>
        <v>0</v>
      </c>
      <c r="K35" s="13">
        <f t="shared" si="18"/>
        <v>0</v>
      </c>
      <c r="L35" s="13">
        <f t="shared" si="18"/>
        <v>0</v>
      </c>
      <c r="M35" s="13">
        <f t="shared" si="18"/>
        <v>0</v>
      </c>
      <c r="N35" s="13">
        <f t="shared" si="18"/>
        <v>0</v>
      </c>
      <c r="O35" s="13">
        <f t="shared" si="18"/>
        <v>0</v>
      </c>
      <c r="P35" s="13">
        <f t="shared" si="18"/>
        <v>0</v>
      </c>
      <c r="Q35" s="13">
        <f t="shared" si="18"/>
        <v>0</v>
      </c>
    </row>
    <row r="36" spans="1:17" ht="30" x14ac:dyDescent="0.25">
      <c r="A36" s="48"/>
      <c r="B36" s="51"/>
      <c r="C36" s="48"/>
      <c r="D36" s="8" t="s">
        <v>48</v>
      </c>
      <c r="E36" s="19">
        <f t="shared" si="17"/>
        <v>0</v>
      </c>
      <c r="F36" s="13">
        <f t="shared" si="18"/>
        <v>0</v>
      </c>
      <c r="G36" s="13">
        <f t="shared" si="18"/>
        <v>0</v>
      </c>
      <c r="H36" s="13">
        <f t="shared" si="18"/>
        <v>0</v>
      </c>
      <c r="I36" s="13">
        <f t="shared" si="18"/>
        <v>0</v>
      </c>
      <c r="J36" s="13">
        <f t="shared" si="18"/>
        <v>0</v>
      </c>
      <c r="K36" s="13">
        <f t="shared" si="18"/>
        <v>0</v>
      </c>
      <c r="L36" s="13">
        <f t="shared" si="18"/>
        <v>0</v>
      </c>
      <c r="M36" s="13">
        <f t="shared" si="18"/>
        <v>0</v>
      </c>
      <c r="N36" s="13">
        <f t="shared" si="18"/>
        <v>0</v>
      </c>
      <c r="O36" s="13">
        <f t="shared" si="18"/>
        <v>0</v>
      </c>
      <c r="P36" s="13">
        <f t="shared" si="18"/>
        <v>0</v>
      </c>
      <c r="Q36" s="13">
        <f t="shared" si="18"/>
        <v>0</v>
      </c>
    </row>
    <row r="37" spans="1:17" ht="30" x14ac:dyDescent="0.25">
      <c r="A37" s="49"/>
      <c r="B37" s="52"/>
      <c r="C37" s="49"/>
      <c r="D37" s="8" t="s">
        <v>49</v>
      </c>
      <c r="E37" s="19">
        <f>F37+G37+H37+I37+J37+K37+L37+M37+N37+O37+P37+Q37</f>
        <v>0</v>
      </c>
      <c r="F37" s="13">
        <f t="shared" si="18"/>
        <v>0</v>
      </c>
      <c r="G37" s="13">
        <f t="shared" si="18"/>
        <v>0</v>
      </c>
      <c r="H37" s="13">
        <f t="shared" si="18"/>
        <v>0</v>
      </c>
      <c r="I37" s="13">
        <f t="shared" si="18"/>
        <v>0</v>
      </c>
      <c r="J37" s="13">
        <f t="shared" si="18"/>
        <v>0</v>
      </c>
      <c r="K37" s="13">
        <f t="shared" si="18"/>
        <v>0</v>
      </c>
      <c r="L37" s="13">
        <f t="shared" si="18"/>
        <v>0</v>
      </c>
      <c r="M37" s="13">
        <f t="shared" si="18"/>
        <v>0</v>
      </c>
      <c r="N37" s="13">
        <f t="shared" si="18"/>
        <v>0</v>
      </c>
      <c r="O37" s="13">
        <f t="shared" si="18"/>
        <v>0</v>
      </c>
      <c r="P37" s="13">
        <f t="shared" si="18"/>
        <v>0</v>
      </c>
      <c r="Q37" s="13">
        <f t="shared" si="18"/>
        <v>0</v>
      </c>
    </row>
    <row r="38" spans="1:17" x14ac:dyDescent="0.25">
      <c r="A38" s="70" t="s">
        <v>30</v>
      </c>
      <c r="B38" s="71" t="s">
        <v>27</v>
      </c>
      <c r="C38" s="47" t="s">
        <v>52</v>
      </c>
      <c r="D38" s="39" t="s">
        <v>19</v>
      </c>
      <c r="E38" s="19">
        <f>E39+E40+E41+E42+E43+E44</f>
        <v>430.58199999999999</v>
      </c>
      <c r="F38" s="18">
        <f>F39+F40+F41+F42+F43+F44</f>
        <v>0</v>
      </c>
      <c r="G38" s="18">
        <f t="shared" ref="G38:Q38" si="19">G39+G40+G41+G42+G43+G44</f>
        <v>0</v>
      </c>
      <c r="H38" s="18">
        <f t="shared" si="19"/>
        <v>0</v>
      </c>
      <c r="I38" s="18">
        <f t="shared" si="19"/>
        <v>0</v>
      </c>
      <c r="J38" s="18">
        <f t="shared" si="19"/>
        <v>0</v>
      </c>
      <c r="K38" s="18">
        <f t="shared" si="19"/>
        <v>0</v>
      </c>
      <c r="L38" s="18">
        <f t="shared" si="19"/>
        <v>239.19</v>
      </c>
      <c r="M38" s="18">
        <f t="shared" si="19"/>
        <v>0</v>
      </c>
      <c r="N38" s="18">
        <f t="shared" si="19"/>
        <v>0</v>
      </c>
      <c r="O38" s="18">
        <f t="shared" si="19"/>
        <v>0</v>
      </c>
      <c r="P38" s="18">
        <f t="shared" si="19"/>
        <v>191.392</v>
      </c>
      <c r="Q38" s="20">
        <f t="shared" si="19"/>
        <v>0</v>
      </c>
    </row>
    <row r="39" spans="1:17" x14ac:dyDescent="0.25">
      <c r="A39" s="70"/>
      <c r="B39" s="72"/>
      <c r="C39" s="48"/>
      <c r="D39" s="6" t="s">
        <v>3</v>
      </c>
      <c r="E39" s="21">
        <f>F39+G39+H39+I39+J39+K39+L39+M39+N39+O39+P39+Q39</f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22">
        <v>0</v>
      </c>
    </row>
    <row r="40" spans="1:17" x14ac:dyDescent="0.25">
      <c r="A40" s="70"/>
      <c r="B40" s="72"/>
      <c r="C40" s="48"/>
      <c r="D40" s="6" t="s">
        <v>4</v>
      </c>
      <c r="E40" s="21">
        <f t="shared" ref="E40:E44" si="20">F40+G40+H40+I40+J40+K40+L40+M40+N40+O40+P40+Q40</f>
        <v>0</v>
      </c>
      <c r="F40" s="13"/>
      <c r="G40" s="13"/>
      <c r="H40" s="13"/>
      <c r="I40" s="13"/>
      <c r="J40" s="13"/>
      <c r="K40" s="13"/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22">
        <v>0</v>
      </c>
    </row>
    <row r="41" spans="1:17" x14ac:dyDescent="0.25">
      <c r="A41" s="70"/>
      <c r="B41" s="72"/>
      <c r="C41" s="48"/>
      <c r="D41" s="6" t="s">
        <v>5</v>
      </c>
      <c r="E41" s="21">
        <f t="shared" si="20"/>
        <v>430.58199999999999</v>
      </c>
      <c r="F41" s="13">
        <v>0</v>
      </c>
      <c r="G41" s="13">
        <v>0</v>
      </c>
      <c r="H41" s="22">
        <v>0</v>
      </c>
      <c r="I41" s="13">
        <v>0</v>
      </c>
      <c r="J41" s="13">
        <v>0</v>
      </c>
      <c r="K41" s="22">
        <f>300-300</f>
        <v>0</v>
      </c>
      <c r="L41" s="13">
        <v>239.19</v>
      </c>
      <c r="M41" s="22">
        <v>0</v>
      </c>
      <c r="N41" s="13">
        <v>0</v>
      </c>
      <c r="O41" s="13">
        <v>0</v>
      </c>
      <c r="P41" s="13">
        <v>191.392</v>
      </c>
      <c r="Q41" s="22">
        <v>0</v>
      </c>
    </row>
    <row r="42" spans="1:17" ht="60" x14ac:dyDescent="0.25">
      <c r="A42" s="70"/>
      <c r="B42" s="72"/>
      <c r="C42" s="48"/>
      <c r="D42" s="8" t="s">
        <v>26</v>
      </c>
      <c r="E42" s="21">
        <f t="shared" si="20"/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22">
        <v>0</v>
      </c>
    </row>
    <row r="43" spans="1:17" ht="30" x14ac:dyDescent="0.25">
      <c r="A43" s="70"/>
      <c r="B43" s="72"/>
      <c r="C43" s="48"/>
      <c r="D43" s="8" t="s">
        <v>48</v>
      </c>
      <c r="E43" s="21">
        <f t="shared" si="20"/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22">
        <v>0</v>
      </c>
    </row>
    <row r="44" spans="1:17" ht="55.5" customHeight="1" x14ac:dyDescent="0.25">
      <c r="A44" s="70"/>
      <c r="B44" s="73"/>
      <c r="C44" s="49"/>
      <c r="D44" s="8" t="s">
        <v>49</v>
      </c>
      <c r="E44" s="21">
        <f t="shared" si="20"/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22">
        <v>0</v>
      </c>
    </row>
    <row r="45" spans="1:17" ht="27" customHeight="1" x14ac:dyDescent="0.25">
      <c r="A45" s="47" t="s">
        <v>31</v>
      </c>
      <c r="B45" s="47" t="s">
        <v>46</v>
      </c>
      <c r="C45" s="47" t="s">
        <v>42</v>
      </c>
      <c r="D45" s="39" t="s">
        <v>19</v>
      </c>
      <c r="E45" s="19">
        <f>E46+E47+E48+E49+E50+E51</f>
        <v>120</v>
      </c>
      <c r="F45" s="18">
        <f>F46+F47+F48+F49+F50+F51</f>
        <v>0</v>
      </c>
      <c r="G45" s="18">
        <f t="shared" ref="G45:Q45" si="21">G46+G47+G48+G49+G50+G51</f>
        <v>0</v>
      </c>
      <c r="H45" s="18">
        <f t="shared" si="21"/>
        <v>0</v>
      </c>
      <c r="I45" s="18">
        <f t="shared" si="21"/>
        <v>0</v>
      </c>
      <c r="J45" s="18">
        <f t="shared" si="21"/>
        <v>0</v>
      </c>
      <c r="K45" s="18">
        <f t="shared" si="21"/>
        <v>0</v>
      </c>
      <c r="L45" s="18">
        <f t="shared" si="21"/>
        <v>0</v>
      </c>
      <c r="M45" s="18">
        <f t="shared" si="21"/>
        <v>120</v>
      </c>
      <c r="N45" s="18">
        <f t="shared" si="21"/>
        <v>0</v>
      </c>
      <c r="O45" s="18">
        <f t="shared" si="21"/>
        <v>0</v>
      </c>
      <c r="P45" s="18">
        <f t="shared" si="21"/>
        <v>0</v>
      </c>
      <c r="Q45" s="20">
        <f t="shared" si="21"/>
        <v>0</v>
      </c>
    </row>
    <row r="46" spans="1:17" ht="22.5" customHeight="1" x14ac:dyDescent="0.25">
      <c r="A46" s="48"/>
      <c r="B46" s="48"/>
      <c r="C46" s="48"/>
      <c r="D46" s="6" t="s">
        <v>3</v>
      </c>
      <c r="E46" s="21">
        <f>F46+G46+H46+I46+J46+K46+L46+M46+N46+O46+P46+Q46</f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22">
        <v>0</v>
      </c>
    </row>
    <row r="47" spans="1:17" ht="21" customHeight="1" x14ac:dyDescent="0.25">
      <c r="A47" s="48"/>
      <c r="B47" s="48"/>
      <c r="C47" s="48"/>
      <c r="D47" s="6" t="s">
        <v>4</v>
      </c>
      <c r="E47" s="21">
        <f t="shared" ref="E47:E51" si="22">F47+G47+H47+I47+J47+K47+L47+M47+N47+O47+P47+Q47</f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22">
        <v>0</v>
      </c>
    </row>
    <row r="48" spans="1:17" ht="21.75" customHeight="1" x14ac:dyDescent="0.25">
      <c r="A48" s="48"/>
      <c r="B48" s="48"/>
      <c r="C48" s="48"/>
      <c r="D48" s="6" t="s">
        <v>5</v>
      </c>
      <c r="E48" s="21">
        <f t="shared" si="22"/>
        <v>120</v>
      </c>
      <c r="F48" s="13">
        <v>0</v>
      </c>
      <c r="G48" s="13">
        <v>0</v>
      </c>
      <c r="H48" s="22">
        <v>0</v>
      </c>
      <c r="I48" s="13">
        <v>0</v>
      </c>
      <c r="J48" s="13"/>
      <c r="K48" s="22"/>
      <c r="L48" s="13"/>
      <c r="M48" s="22">
        <v>120</v>
      </c>
      <c r="N48" s="13"/>
      <c r="O48" s="13"/>
      <c r="P48" s="13">
        <v>0</v>
      </c>
      <c r="Q48" s="22">
        <v>0</v>
      </c>
    </row>
    <row r="49" spans="1:17" ht="65.25" customHeight="1" x14ac:dyDescent="0.25">
      <c r="A49" s="48"/>
      <c r="B49" s="48"/>
      <c r="C49" s="48"/>
      <c r="D49" s="8" t="s">
        <v>26</v>
      </c>
      <c r="E49" s="21">
        <f t="shared" si="22"/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22">
        <v>0</v>
      </c>
    </row>
    <row r="50" spans="1:17" ht="39.75" customHeight="1" x14ac:dyDescent="0.25">
      <c r="A50" s="48"/>
      <c r="B50" s="48"/>
      <c r="C50" s="48"/>
      <c r="D50" s="8" t="s">
        <v>48</v>
      </c>
      <c r="E50" s="21">
        <f t="shared" si="22"/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22">
        <v>0</v>
      </c>
    </row>
    <row r="51" spans="1:17" ht="36" customHeight="1" x14ac:dyDescent="0.25">
      <c r="A51" s="49"/>
      <c r="B51" s="49"/>
      <c r="C51" s="49"/>
      <c r="D51" s="8" t="s">
        <v>49</v>
      </c>
      <c r="E51" s="21">
        <f t="shared" si="22"/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22">
        <v>0</v>
      </c>
    </row>
    <row r="52" spans="1:17" ht="36" customHeight="1" x14ac:dyDescent="0.25">
      <c r="A52" s="47" t="s">
        <v>39</v>
      </c>
      <c r="B52" s="47" t="s">
        <v>43</v>
      </c>
      <c r="C52" s="47" t="s">
        <v>42</v>
      </c>
      <c r="D52" s="39" t="s">
        <v>19</v>
      </c>
      <c r="E52" s="19">
        <f>E53+E54+E55+E56+E57+E58</f>
        <v>20</v>
      </c>
      <c r="F52" s="18">
        <f>F53+F54+F55+F56+F57+F58</f>
        <v>0</v>
      </c>
      <c r="G52" s="18">
        <f t="shared" ref="G52:Q52" si="23">G53+G54+G55+G56+G57+G58</f>
        <v>0</v>
      </c>
      <c r="H52" s="18">
        <f t="shared" si="23"/>
        <v>20</v>
      </c>
      <c r="I52" s="18">
        <f t="shared" si="23"/>
        <v>0</v>
      </c>
      <c r="J52" s="18">
        <f t="shared" si="23"/>
        <v>0</v>
      </c>
      <c r="K52" s="18">
        <f t="shared" si="23"/>
        <v>0</v>
      </c>
      <c r="L52" s="18">
        <f t="shared" si="23"/>
        <v>0</v>
      </c>
      <c r="M52" s="18">
        <f t="shared" si="23"/>
        <v>0</v>
      </c>
      <c r="N52" s="18">
        <f t="shared" si="23"/>
        <v>0</v>
      </c>
      <c r="O52" s="18">
        <f t="shared" si="23"/>
        <v>0</v>
      </c>
      <c r="P52" s="18">
        <f t="shared" si="23"/>
        <v>0</v>
      </c>
      <c r="Q52" s="20">
        <f t="shared" si="23"/>
        <v>0</v>
      </c>
    </row>
    <row r="53" spans="1:17" ht="22.5" customHeight="1" x14ac:dyDescent="0.25">
      <c r="A53" s="48"/>
      <c r="B53" s="48"/>
      <c r="C53" s="48"/>
      <c r="D53" s="6" t="s">
        <v>3</v>
      </c>
      <c r="E53" s="21">
        <f>F53+G53+H53+I53+J53+K53+L53+M53+N53+O53+P53+Q53</f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22">
        <v>0</v>
      </c>
    </row>
    <row r="54" spans="1:17" ht="25.5" customHeight="1" x14ac:dyDescent="0.25">
      <c r="A54" s="48"/>
      <c r="B54" s="48"/>
      <c r="C54" s="48"/>
      <c r="D54" s="6" t="s">
        <v>4</v>
      </c>
      <c r="E54" s="21">
        <f t="shared" ref="E54:E58" si="24">F54+G54+H54+I54+J54+K54+L54+M54+N54+O54+P54+Q54</f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22">
        <v>0</v>
      </c>
    </row>
    <row r="55" spans="1:17" ht="25.5" customHeight="1" x14ac:dyDescent="0.25">
      <c r="A55" s="48"/>
      <c r="B55" s="48"/>
      <c r="C55" s="48"/>
      <c r="D55" s="6" t="s">
        <v>5</v>
      </c>
      <c r="E55" s="21">
        <f t="shared" si="24"/>
        <v>20</v>
      </c>
      <c r="F55" s="13">
        <v>0</v>
      </c>
      <c r="G55" s="13">
        <v>0</v>
      </c>
      <c r="H55" s="22">
        <v>20</v>
      </c>
      <c r="I55" s="13"/>
      <c r="J55" s="13">
        <v>0</v>
      </c>
      <c r="K55" s="22">
        <v>0</v>
      </c>
      <c r="L55" s="13">
        <v>0</v>
      </c>
      <c r="M55" s="22">
        <v>0</v>
      </c>
      <c r="N55" s="13">
        <v>0</v>
      </c>
      <c r="O55" s="13">
        <v>0</v>
      </c>
      <c r="P55" s="13">
        <v>0</v>
      </c>
      <c r="Q55" s="22">
        <v>0</v>
      </c>
    </row>
    <row r="56" spans="1:17" ht="63" customHeight="1" x14ac:dyDescent="0.25">
      <c r="A56" s="48"/>
      <c r="B56" s="48"/>
      <c r="C56" s="48"/>
      <c r="D56" s="8" t="s">
        <v>26</v>
      </c>
      <c r="E56" s="21">
        <f t="shared" si="24"/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22">
        <v>0</v>
      </c>
    </row>
    <row r="57" spans="1:17" ht="36" customHeight="1" x14ac:dyDescent="0.25">
      <c r="A57" s="48"/>
      <c r="B57" s="48"/>
      <c r="C57" s="48"/>
      <c r="D57" s="8" t="s">
        <v>48</v>
      </c>
      <c r="E57" s="21">
        <f t="shared" si="24"/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22">
        <v>0</v>
      </c>
    </row>
    <row r="58" spans="1:17" ht="36" customHeight="1" x14ac:dyDescent="0.25">
      <c r="A58" s="49"/>
      <c r="B58" s="49"/>
      <c r="C58" s="49"/>
      <c r="D58" s="8" t="s">
        <v>49</v>
      </c>
      <c r="E58" s="21">
        <f t="shared" si="24"/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22">
        <v>0</v>
      </c>
    </row>
    <row r="59" spans="1:17" x14ac:dyDescent="0.25">
      <c r="A59" s="70" t="s">
        <v>41</v>
      </c>
      <c r="B59" s="71" t="s">
        <v>28</v>
      </c>
      <c r="C59" s="47" t="s">
        <v>35</v>
      </c>
      <c r="D59" s="5" t="s">
        <v>19</v>
      </c>
      <c r="E59" s="23">
        <f>E60+E61+E62+E63+E64+E65</f>
        <v>500</v>
      </c>
      <c r="F59" s="23">
        <f t="shared" ref="F59:Q59" si="25">F60+F61+F62+F63+F64+F65</f>
        <v>0</v>
      </c>
      <c r="G59" s="23">
        <f t="shared" si="25"/>
        <v>0</v>
      </c>
      <c r="H59" s="23">
        <f t="shared" si="25"/>
        <v>250</v>
      </c>
      <c r="I59" s="23">
        <f t="shared" si="25"/>
        <v>0</v>
      </c>
      <c r="J59" s="23">
        <f t="shared" si="25"/>
        <v>250</v>
      </c>
      <c r="K59" s="23">
        <f t="shared" si="25"/>
        <v>0</v>
      </c>
      <c r="L59" s="23">
        <f t="shared" si="25"/>
        <v>0</v>
      </c>
      <c r="M59" s="23">
        <f t="shared" si="25"/>
        <v>0</v>
      </c>
      <c r="N59" s="23">
        <f t="shared" si="25"/>
        <v>0</v>
      </c>
      <c r="O59" s="23">
        <f t="shared" si="25"/>
        <v>0</v>
      </c>
      <c r="P59" s="23">
        <f t="shared" si="25"/>
        <v>0</v>
      </c>
      <c r="Q59" s="24">
        <f t="shared" si="25"/>
        <v>0</v>
      </c>
    </row>
    <row r="60" spans="1:17" x14ac:dyDescent="0.25">
      <c r="A60" s="70"/>
      <c r="B60" s="72"/>
      <c r="C60" s="48"/>
      <c r="D60" s="6" t="s">
        <v>3</v>
      </c>
      <c r="E60" s="21">
        <f t="shared" ref="E60:E65" si="26">F60+G60+H60+I60+J60+K60+L60+M60+N60+O60+P60+Q60</f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22">
        <v>0</v>
      </c>
    </row>
    <row r="61" spans="1:17" x14ac:dyDescent="0.25">
      <c r="A61" s="70"/>
      <c r="B61" s="72"/>
      <c r="C61" s="48"/>
      <c r="D61" s="6" t="s">
        <v>4</v>
      </c>
      <c r="E61" s="21">
        <f t="shared" si="26"/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22">
        <v>0</v>
      </c>
    </row>
    <row r="62" spans="1:17" x14ac:dyDescent="0.25">
      <c r="A62" s="70"/>
      <c r="B62" s="72"/>
      <c r="C62" s="48"/>
      <c r="D62" s="6" t="s">
        <v>5</v>
      </c>
      <c r="E62" s="21">
        <f t="shared" si="26"/>
        <v>500</v>
      </c>
      <c r="F62" s="22">
        <v>0</v>
      </c>
      <c r="G62" s="22"/>
      <c r="H62" s="25">
        <v>250</v>
      </c>
      <c r="I62" s="25">
        <v>0</v>
      </c>
      <c r="J62" s="25">
        <v>250</v>
      </c>
      <c r="K62" s="25"/>
      <c r="L62" s="22"/>
      <c r="M62" s="22">
        <v>0</v>
      </c>
      <c r="N62" s="22"/>
      <c r="O62" s="22"/>
      <c r="P62" s="22">
        <v>0</v>
      </c>
      <c r="Q62" s="22">
        <v>0</v>
      </c>
    </row>
    <row r="63" spans="1:17" ht="60" x14ac:dyDescent="0.25">
      <c r="A63" s="70"/>
      <c r="B63" s="72"/>
      <c r="C63" s="48"/>
      <c r="D63" s="8" t="s">
        <v>26</v>
      </c>
      <c r="E63" s="21">
        <f t="shared" si="26"/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22">
        <v>0</v>
      </c>
    </row>
    <row r="64" spans="1:17" ht="30" x14ac:dyDescent="0.25">
      <c r="A64" s="70"/>
      <c r="B64" s="72"/>
      <c r="C64" s="48"/>
      <c r="D64" s="8" t="s">
        <v>48</v>
      </c>
      <c r="E64" s="21">
        <f t="shared" si="26"/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22">
        <v>0</v>
      </c>
    </row>
    <row r="65" spans="1:17" ht="30" x14ac:dyDescent="0.25">
      <c r="A65" s="70"/>
      <c r="B65" s="73"/>
      <c r="C65" s="49"/>
      <c r="D65" s="8" t="s">
        <v>49</v>
      </c>
      <c r="E65" s="21">
        <f t="shared" si="26"/>
        <v>0</v>
      </c>
      <c r="F65" s="13">
        <v>0</v>
      </c>
      <c r="G65" s="13">
        <v>0</v>
      </c>
      <c r="H65" s="13">
        <v>0</v>
      </c>
      <c r="I65" s="26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22">
        <v>0</v>
      </c>
    </row>
    <row r="66" spans="1:17" x14ac:dyDescent="0.25">
      <c r="A66" s="47" t="s">
        <v>57</v>
      </c>
      <c r="B66" s="71" t="s">
        <v>37</v>
      </c>
      <c r="C66" s="47" t="s">
        <v>35</v>
      </c>
      <c r="D66" s="5" t="s">
        <v>19</v>
      </c>
      <c r="E66" s="21">
        <f>E67+E68+E69+E70+E71+E72</f>
        <v>100</v>
      </c>
      <c r="F66" s="21">
        <f t="shared" ref="F66:Q66" si="27">F67+F68+F69+F70+F71+F72</f>
        <v>0</v>
      </c>
      <c r="G66" s="21">
        <f t="shared" si="27"/>
        <v>0</v>
      </c>
      <c r="H66" s="21">
        <f t="shared" si="27"/>
        <v>0</v>
      </c>
      <c r="I66" s="21">
        <f t="shared" si="27"/>
        <v>0</v>
      </c>
      <c r="J66" s="21">
        <f t="shared" si="27"/>
        <v>0</v>
      </c>
      <c r="K66" s="21">
        <f t="shared" si="27"/>
        <v>0</v>
      </c>
      <c r="L66" s="21">
        <f t="shared" si="27"/>
        <v>0</v>
      </c>
      <c r="M66" s="21">
        <f t="shared" si="27"/>
        <v>100</v>
      </c>
      <c r="N66" s="21">
        <f t="shared" si="27"/>
        <v>0</v>
      </c>
      <c r="O66" s="21">
        <f t="shared" si="27"/>
        <v>0</v>
      </c>
      <c r="P66" s="21">
        <f t="shared" si="27"/>
        <v>0</v>
      </c>
      <c r="Q66" s="27">
        <f t="shared" si="27"/>
        <v>0</v>
      </c>
    </row>
    <row r="67" spans="1:17" x14ac:dyDescent="0.25">
      <c r="A67" s="84"/>
      <c r="B67" s="86"/>
      <c r="C67" s="48"/>
      <c r="D67" s="6" t="s">
        <v>3</v>
      </c>
      <c r="E67" s="21">
        <f>F67+G67+H67+I67+J67+K67+L67+M67+N67+O67+P67+Q67</f>
        <v>0</v>
      </c>
      <c r="F67" s="13">
        <v>0</v>
      </c>
      <c r="G67" s="13">
        <v>0</v>
      </c>
      <c r="H67" s="13">
        <v>0</v>
      </c>
      <c r="I67" s="26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22">
        <v>0</v>
      </c>
    </row>
    <row r="68" spans="1:17" x14ac:dyDescent="0.25">
      <c r="A68" s="84"/>
      <c r="B68" s="86"/>
      <c r="C68" s="48"/>
      <c r="D68" s="6" t="s">
        <v>4</v>
      </c>
      <c r="E68" s="21">
        <f t="shared" ref="E68:E72" si="28">F68+G68+H68+I68+J68+K68+L68+M68+N68+O68+P68+Q68</f>
        <v>0</v>
      </c>
      <c r="F68" s="13">
        <v>0</v>
      </c>
      <c r="G68" s="13">
        <v>0</v>
      </c>
      <c r="H68" s="13">
        <v>0</v>
      </c>
      <c r="I68" s="26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22">
        <v>0</v>
      </c>
    </row>
    <row r="69" spans="1:17" x14ac:dyDescent="0.25">
      <c r="A69" s="84"/>
      <c r="B69" s="86"/>
      <c r="C69" s="48"/>
      <c r="D69" s="6" t="s">
        <v>5</v>
      </c>
      <c r="E69" s="21">
        <f t="shared" si="28"/>
        <v>100</v>
      </c>
      <c r="F69" s="13">
        <v>0</v>
      </c>
      <c r="G69" s="13">
        <v>0</v>
      </c>
      <c r="H69" s="13">
        <v>0</v>
      </c>
      <c r="I69" s="26">
        <v>0</v>
      </c>
      <c r="J69" s="13">
        <v>0</v>
      </c>
      <c r="K69" s="13">
        <v>0</v>
      </c>
      <c r="L69" s="13">
        <v>0</v>
      </c>
      <c r="M69" s="13">
        <v>100</v>
      </c>
      <c r="N69" s="13">
        <v>0</v>
      </c>
      <c r="O69" s="13">
        <v>0</v>
      </c>
      <c r="P69" s="13">
        <f>100-100</f>
        <v>0</v>
      </c>
      <c r="Q69" s="22">
        <v>0</v>
      </c>
    </row>
    <row r="70" spans="1:17" ht="60" x14ac:dyDescent="0.25">
      <c r="A70" s="84"/>
      <c r="B70" s="86"/>
      <c r="C70" s="48"/>
      <c r="D70" s="8" t="s">
        <v>26</v>
      </c>
      <c r="E70" s="21">
        <f t="shared" si="28"/>
        <v>0</v>
      </c>
      <c r="F70" s="13">
        <v>0</v>
      </c>
      <c r="G70" s="13">
        <v>0</v>
      </c>
      <c r="H70" s="13">
        <v>0</v>
      </c>
      <c r="I70" s="26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22">
        <v>0</v>
      </c>
    </row>
    <row r="71" spans="1:17" ht="30" x14ac:dyDescent="0.25">
      <c r="A71" s="84"/>
      <c r="B71" s="86"/>
      <c r="C71" s="48"/>
      <c r="D71" s="8" t="s">
        <v>48</v>
      </c>
      <c r="E71" s="21">
        <f t="shared" si="28"/>
        <v>0</v>
      </c>
      <c r="F71" s="13">
        <v>0</v>
      </c>
      <c r="G71" s="13">
        <v>0</v>
      </c>
      <c r="H71" s="13">
        <v>0</v>
      </c>
      <c r="I71" s="26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22">
        <v>0</v>
      </c>
    </row>
    <row r="72" spans="1:17" ht="30" x14ac:dyDescent="0.25">
      <c r="A72" s="85"/>
      <c r="B72" s="87"/>
      <c r="C72" s="49"/>
      <c r="D72" s="8" t="s">
        <v>49</v>
      </c>
      <c r="E72" s="21">
        <f t="shared" si="28"/>
        <v>0</v>
      </c>
      <c r="F72" s="13">
        <v>0</v>
      </c>
      <c r="G72" s="13">
        <v>0</v>
      </c>
      <c r="H72" s="13">
        <v>0</v>
      </c>
      <c r="I72" s="26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22">
        <v>0</v>
      </c>
    </row>
    <row r="73" spans="1:17" x14ac:dyDescent="0.25">
      <c r="A73" s="47" t="s">
        <v>58</v>
      </c>
      <c r="B73" s="71" t="s">
        <v>63</v>
      </c>
      <c r="C73" s="47" t="s">
        <v>64</v>
      </c>
      <c r="D73" s="5" t="s">
        <v>19</v>
      </c>
      <c r="E73" s="21">
        <f>E74+E75+E76+E77+E78+E79</f>
        <v>36743.158199999998</v>
      </c>
      <c r="F73" s="21">
        <f t="shared" ref="F73:Q73" si="29">F74+F75+F76+F77+F78+F79</f>
        <v>0</v>
      </c>
      <c r="G73" s="21">
        <f t="shared" si="29"/>
        <v>0</v>
      </c>
      <c r="H73" s="21">
        <f t="shared" si="29"/>
        <v>0</v>
      </c>
      <c r="I73" s="21">
        <f t="shared" si="29"/>
        <v>0</v>
      </c>
      <c r="J73" s="21">
        <f t="shared" si="29"/>
        <v>7348.6316399999996</v>
      </c>
      <c r="K73" s="21">
        <f t="shared" si="29"/>
        <v>7348.6316399999996</v>
      </c>
      <c r="L73" s="21">
        <f t="shared" si="29"/>
        <v>7348.6316399999996</v>
      </c>
      <c r="M73" s="21">
        <f t="shared" si="29"/>
        <v>7348.6316399999996</v>
      </c>
      <c r="N73" s="21">
        <f t="shared" si="29"/>
        <v>7348.6316399999996</v>
      </c>
      <c r="O73" s="21">
        <f t="shared" si="29"/>
        <v>0</v>
      </c>
      <c r="P73" s="21">
        <f t="shared" si="29"/>
        <v>0</v>
      </c>
      <c r="Q73" s="21">
        <f t="shared" si="29"/>
        <v>0</v>
      </c>
    </row>
    <row r="74" spans="1:17" x14ac:dyDescent="0.25">
      <c r="A74" s="48"/>
      <c r="B74" s="72"/>
      <c r="C74" s="48"/>
      <c r="D74" s="6" t="s">
        <v>3</v>
      </c>
      <c r="E74" s="21">
        <f t="shared" ref="E74:E75" si="30">F74+G74+H74+I74+J74+K74+L74+M74+N74+O74+P74+Q74</f>
        <v>0</v>
      </c>
      <c r="F74" s="13">
        <v>0</v>
      </c>
      <c r="G74" s="13">
        <v>0</v>
      </c>
      <c r="H74" s="13">
        <v>0</v>
      </c>
      <c r="I74" s="26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/>
      <c r="P74" s="13">
        <v>0</v>
      </c>
      <c r="Q74" s="22">
        <v>0</v>
      </c>
    </row>
    <row r="75" spans="1:17" x14ac:dyDescent="0.25">
      <c r="A75" s="48"/>
      <c r="B75" s="72"/>
      <c r="C75" s="48"/>
      <c r="D75" s="6" t="s">
        <v>4</v>
      </c>
      <c r="E75" s="21">
        <f t="shared" si="30"/>
        <v>0</v>
      </c>
      <c r="F75" s="13">
        <v>0</v>
      </c>
      <c r="G75" s="13">
        <v>0</v>
      </c>
      <c r="H75" s="13">
        <v>0</v>
      </c>
      <c r="I75" s="26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22">
        <v>0</v>
      </c>
    </row>
    <row r="76" spans="1:17" x14ac:dyDescent="0.25">
      <c r="A76" s="48"/>
      <c r="B76" s="72"/>
      <c r="C76" s="48"/>
      <c r="D76" s="6" t="s">
        <v>5</v>
      </c>
      <c r="E76" s="21">
        <f>F76+G76+H76+I76+J76+K76+L76+M76+N76+O76+P76+Q76</f>
        <v>36743.158199999998</v>
      </c>
      <c r="F76" s="13">
        <v>0</v>
      </c>
      <c r="G76" s="13">
        <v>0</v>
      </c>
      <c r="H76" s="13">
        <v>0</v>
      </c>
      <c r="I76" s="26">
        <v>0</v>
      </c>
      <c r="J76" s="13">
        <v>7348.6316399999996</v>
      </c>
      <c r="K76" s="13">
        <v>7348.6316399999996</v>
      </c>
      <c r="L76" s="13">
        <v>7348.6316399999996</v>
      </c>
      <c r="M76" s="13">
        <v>7348.6316399999996</v>
      </c>
      <c r="N76" s="13">
        <v>7348.6316399999996</v>
      </c>
      <c r="O76" s="13">
        <v>0</v>
      </c>
      <c r="P76" s="13">
        <v>0</v>
      </c>
      <c r="Q76" s="22">
        <v>0</v>
      </c>
    </row>
    <row r="77" spans="1:17" ht="60" x14ac:dyDescent="0.25">
      <c r="A77" s="48"/>
      <c r="B77" s="72"/>
      <c r="C77" s="48"/>
      <c r="D77" s="8" t="s">
        <v>26</v>
      </c>
      <c r="E77" s="21">
        <f t="shared" ref="E77:E79" si="31">F77+G77+H77+I77+J77+K77+L77+M77+N77+O77+P77+Q77</f>
        <v>0</v>
      </c>
      <c r="F77" s="13">
        <v>0</v>
      </c>
      <c r="G77" s="13">
        <v>0</v>
      </c>
      <c r="H77" s="13">
        <v>0</v>
      </c>
      <c r="I77" s="26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22">
        <v>0</v>
      </c>
    </row>
    <row r="78" spans="1:17" ht="30" x14ac:dyDescent="0.25">
      <c r="A78" s="48"/>
      <c r="B78" s="72"/>
      <c r="C78" s="48"/>
      <c r="D78" s="8" t="s">
        <v>48</v>
      </c>
      <c r="E78" s="21">
        <f t="shared" si="31"/>
        <v>0</v>
      </c>
      <c r="F78" s="13">
        <v>0</v>
      </c>
      <c r="G78" s="13">
        <v>0</v>
      </c>
      <c r="H78" s="13">
        <v>0</v>
      </c>
      <c r="I78" s="26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22">
        <v>0</v>
      </c>
    </row>
    <row r="79" spans="1:17" ht="30" x14ac:dyDescent="0.25">
      <c r="A79" s="49"/>
      <c r="B79" s="73"/>
      <c r="C79" s="49"/>
      <c r="D79" s="8" t="s">
        <v>49</v>
      </c>
      <c r="E79" s="21">
        <f t="shared" si="31"/>
        <v>0</v>
      </c>
      <c r="F79" s="13">
        <v>0</v>
      </c>
      <c r="G79" s="13">
        <v>0</v>
      </c>
      <c r="H79" s="13">
        <v>0</v>
      </c>
      <c r="I79" s="26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22">
        <v>0</v>
      </c>
    </row>
    <row r="80" spans="1:17" x14ac:dyDescent="0.25">
      <c r="A80" s="70" t="s">
        <v>59</v>
      </c>
      <c r="B80" s="50" t="s">
        <v>50</v>
      </c>
      <c r="C80" s="47"/>
      <c r="D80" s="5" t="s">
        <v>19</v>
      </c>
      <c r="E80" s="23">
        <f>E81+E82+E83+E84+E85+E86</f>
        <v>40361.641799999998</v>
      </c>
      <c r="F80" s="23">
        <f t="shared" ref="F80:O80" si="32">F81+F82+F83+F84+F85+F86</f>
        <v>0</v>
      </c>
      <c r="G80" s="23">
        <f t="shared" si="32"/>
        <v>0</v>
      </c>
      <c r="H80" s="23">
        <f t="shared" si="32"/>
        <v>36</v>
      </c>
      <c r="I80" s="23">
        <f t="shared" si="32"/>
        <v>0</v>
      </c>
      <c r="J80" s="23">
        <f t="shared" si="32"/>
        <v>3372.9212000000002</v>
      </c>
      <c r="K80" s="23">
        <f t="shared" si="32"/>
        <v>6482.6040400000002</v>
      </c>
      <c r="L80" s="23">
        <f t="shared" si="32"/>
        <v>6482.6040400000002</v>
      </c>
      <c r="M80" s="23">
        <f t="shared" si="32"/>
        <v>6529.30404</v>
      </c>
      <c r="N80" s="23">
        <f t="shared" si="32"/>
        <v>6482.6040400000002</v>
      </c>
      <c r="O80" s="23">
        <f t="shared" si="32"/>
        <v>6482.6044400000001</v>
      </c>
      <c r="P80" s="23">
        <f>P81+P82+P83+P84+P85+P86</f>
        <v>4493</v>
      </c>
      <c r="Q80" s="24">
        <f>Q81+Q82+Q83+Q84+Q85+Q86</f>
        <v>0</v>
      </c>
    </row>
    <row r="81" spans="1:18" x14ac:dyDescent="0.25">
      <c r="A81" s="70"/>
      <c r="B81" s="51"/>
      <c r="C81" s="48"/>
      <c r="D81" s="6" t="s">
        <v>3</v>
      </c>
      <c r="E81" s="21">
        <f t="shared" ref="E81:E86" si="33">F81+G81+H81+I81+J81+K81+L81+M81+N81+O81+P81+Q81</f>
        <v>0</v>
      </c>
      <c r="F81" s="13">
        <f>F88+F102+F109+F95</f>
        <v>0</v>
      </c>
      <c r="G81" s="13">
        <f t="shared" ref="G81:Q81" si="34">G88+G102+G109+G95</f>
        <v>0</v>
      </c>
      <c r="H81" s="13">
        <f t="shared" si="34"/>
        <v>0</v>
      </c>
      <c r="I81" s="13">
        <f t="shared" si="34"/>
        <v>0</v>
      </c>
      <c r="J81" s="13">
        <f t="shared" si="34"/>
        <v>0</v>
      </c>
      <c r="K81" s="13">
        <f t="shared" si="34"/>
        <v>0</v>
      </c>
      <c r="L81" s="13">
        <f t="shared" si="34"/>
        <v>0</v>
      </c>
      <c r="M81" s="13">
        <f t="shared" si="34"/>
        <v>0</v>
      </c>
      <c r="N81" s="13">
        <f t="shared" si="34"/>
        <v>0</v>
      </c>
      <c r="O81" s="13">
        <f t="shared" si="34"/>
        <v>0</v>
      </c>
      <c r="P81" s="13">
        <f t="shared" si="34"/>
        <v>0</v>
      </c>
      <c r="Q81" s="13">
        <f t="shared" si="34"/>
        <v>0</v>
      </c>
    </row>
    <row r="82" spans="1:18" x14ac:dyDescent="0.25">
      <c r="A82" s="70"/>
      <c r="B82" s="51"/>
      <c r="C82" s="48"/>
      <c r="D82" s="6" t="s">
        <v>4</v>
      </c>
      <c r="E82" s="21">
        <f>F82+G82+H82+I82+J82+K82+L82+M82+N82+O82+P82+Q82</f>
        <v>118.7</v>
      </c>
      <c r="F82" s="13">
        <f t="shared" ref="F82:Q86" si="35">F89+F103+F110+F96</f>
        <v>0</v>
      </c>
      <c r="G82" s="13">
        <f t="shared" si="35"/>
        <v>0</v>
      </c>
      <c r="H82" s="13">
        <f t="shared" si="35"/>
        <v>36</v>
      </c>
      <c r="I82" s="13">
        <f t="shared" si="35"/>
        <v>0</v>
      </c>
      <c r="J82" s="13">
        <f t="shared" si="35"/>
        <v>36</v>
      </c>
      <c r="K82" s="13">
        <f t="shared" si="35"/>
        <v>0</v>
      </c>
      <c r="L82" s="13">
        <f t="shared" si="35"/>
        <v>0</v>
      </c>
      <c r="M82" s="13">
        <f t="shared" si="35"/>
        <v>46.7</v>
      </c>
      <c r="N82" s="13">
        <f t="shared" si="35"/>
        <v>0</v>
      </c>
      <c r="O82" s="13">
        <f t="shared" si="35"/>
        <v>0</v>
      </c>
      <c r="P82" s="13">
        <f t="shared" si="35"/>
        <v>0</v>
      </c>
      <c r="Q82" s="13">
        <f t="shared" si="35"/>
        <v>0</v>
      </c>
    </row>
    <row r="83" spans="1:18" x14ac:dyDescent="0.25">
      <c r="A83" s="70"/>
      <c r="B83" s="51"/>
      <c r="C83" s="48"/>
      <c r="D83" s="6" t="s">
        <v>5</v>
      </c>
      <c r="E83" s="21">
        <f t="shared" si="33"/>
        <v>40242.941800000001</v>
      </c>
      <c r="F83" s="13">
        <f t="shared" si="35"/>
        <v>0</v>
      </c>
      <c r="G83" s="13">
        <f t="shared" si="35"/>
        <v>0</v>
      </c>
      <c r="H83" s="13">
        <f t="shared" si="35"/>
        <v>0</v>
      </c>
      <c r="I83" s="13">
        <f t="shared" si="35"/>
        <v>0</v>
      </c>
      <c r="J83" s="13">
        <f t="shared" si="35"/>
        <v>3336.9212000000002</v>
      </c>
      <c r="K83" s="13">
        <f t="shared" si="35"/>
        <v>6482.6040400000002</v>
      </c>
      <c r="L83" s="13">
        <f t="shared" si="35"/>
        <v>6482.6040400000002</v>
      </c>
      <c r="M83" s="13">
        <f t="shared" si="35"/>
        <v>6482.6040400000002</v>
      </c>
      <c r="N83" s="13">
        <f t="shared" si="35"/>
        <v>6482.6040400000002</v>
      </c>
      <c r="O83" s="13">
        <f t="shared" si="35"/>
        <v>6482.6044400000001</v>
      </c>
      <c r="P83" s="13">
        <f t="shared" si="35"/>
        <v>4493</v>
      </c>
      <c r="Q83" s="13">
        <f t="shared" si="35"/>
        <v>0</v>
      </c>
    </row>
    <row r="84" spans="1:18" ht="60" x14ac:dyDescent="0.25">
      <c r="A84" s="70"/>
      <c r="B84" s="51"/>
      <c r="C84" s="48"/>
      <c r="D84" s="8" t="s">
        <v>26</v>
      </c>
      <c r="E84" s="21">
        <f t="shared" si="33"/>
        <v>0</v>
      </c>
      <c r="F84" s="13">
        <f t="shared" si="35"/>
        <v>0</v>
      </c>
      <c r="G84" s="13">
        <f t="shared" si="35"/>
        <v>0</v>
      </c>
      <c r="H84" s="13">
        <f t="shared" si="35"/>
        <v>0</v>
      </c>
      <c r="I84" s="13">
        <f t="shared" si="35"/>
        <v>0</v>
      </c>
      <c r="J84" s="13">
        <f t="shared" si="35"/>
        <v>0</v>
      </c>
      <c r="K84" s="13">
        <f t="shared" si="35"/>
        <v>0</v>
      </c>
      <c r="L84" s="13">
        <f t="shared" si="35"/>
        <v>0</v>
      </c>
      <c r="M84" s="13">
        <f t="shared" si="35"/>
        <v>0</v>
      </c>
      <c r="N84" s="13">
        <f t="shared" si="35"/>
        <v>0</v>
      </c>
      <c r="O84" s="13">
        <f t="shared" si="35"/>
        <v>0</v>
      </c>
      <c r="P84" s="13">
        <f t="shared" si="35"/>
        <v>0</v>
      </c>
      <c r="Q84" s="13">
        <f t="shared" si="35"/>
        <v>0</v>
      </c>
    </row>
    <row r="85" spans="1:18" ht="30" x14ac:dyDescent="0.25">
      <c r="A85" s="70"/>
      <c r="B85" s="51"/>
      <c r="C85" s="48"/>
      <c r="D85" s="8" t="s">
        <v>48</v>
      </c>
      <c r="E85" s="21">
        <f t="shared" si="33"/>
        <v>0</v>
      </c>
      <c r="F85" s="13">
        <f t="shared" si="35"/>
        <v>0</v>
      </c>
      <c r="G85" s="13">
        <f t="shared" si="35"/>
        <v>0</v>
      </c>
      <c r="H85" s="13">
        <f t="shared" si="35"/>
        <v>0</v>
      </c>
      <c r="I85" s="13">
        <f t="shared" si="35"/>
        <v>0</v>
      </c>
      <c r="J85" s="13">
        <f t="shared" si="35"/>
        <v>0</v>
      </c>
      <c r="K85" s="13">
        <f t="shared" si="35"/>
        <v>0</v>
      </c>
      <c r="L85" s="13">
        <f t="shared" si="35"/>
        <v>0</v>
      </c>
      <c r="M85" s="13">
        <f t="shared" si="35"/>
        <v>0</v>
      </c>
      <c r="N85" s="13">
        <f t="shared" si="35"/>
        <v>0</v>
      </c>
      <c r="O85" s="13">
        <f t="shared" si="35"/>
        <v>0</v>
      </c>
      <c r="P85" s="13">
        <f t="shared" si="35"/>
        <v>0</v>
      </c>
      <c r="Q85" s="13">
        <f t="shared" si="35"/>
        <v>0</v>
      </c>
    </row>
    <row r="86" spans="1:18" ht="30" x14ac:dyDescent="0.25">
      <c r="A86" s="70"/>
      <c r="B86" s="52"/>
      <c r="C86" s="49"/>
      <c r="D86" s="8" t="s">
        <v>49</v>
      </c>
      <c r="E86" s="21">
        <f t="shared" si="33"/>
        <v>0</v>
      </c>
      <c r="F86" s="13">
        <f t="shared" si="35"/>
        <v>0</v>
      </c>
      <c r="G86" s="13">
        <f t="shared" si="35"/>
        <v>0</v>
      </c>
      <c r="H86" s="13">
        <f t="shared" si="35"/>
        <v>0</v>
      </c>
      <c r="I86" s="13">
        <f t="shared" si="35"/>
        <v>0</v>
      </c>
      <c r="J86" s="13">
        <f t="shared" si="35"/>
        <v>0</v>
      </c>
      <c r="K86" s="13">
        <f t="shared" si="35"/>
        <v>0</v>
      </c>
      <c r="L86" s="13">
        <f t="shared" si="35"/>
        <v>0</v>
      </c>
      <c r="M86" s="13">
        <f t="shared" si="35"/>
        <v>0</v>
      </c>
      <c r="N86" s="13">
        <f t="shared" si="35"/>
        <v>0</v>
      </c>
      <c r="O86" s="13">
        <f t="shared" si="35"/>
        <v>0</v>
      </c>
      <c r="P86" s="13">
        <f t="shared" si="35"/>
        <v>0</v>
      </c>
      <c r="Q86" s="13">
        <f t="shared" si="35"/>
        <v>0</v>
      </c>
    </row>
    <row r="87" spans="1:18" ht="15" customHeight="1" x14ac:dyDescent="0.25">
      <c r="A87" s="81" t="s">
        <v>73</v>
      </c>
      <c r="B87" s="74" t="s">
        <v>38</v>
      </c>
      <c r="C87" s="47" t="s">
        <v>40</v>
      </c>
      <c r="D87" s="5" t="s">
        <v>19</v>
      </c>
      <c r="E87" s="23">
        <f>F87+G87+H87+I87+J87+K87+L87+M87+N87+O87+P87+Q87</f>
        <v>118.7</v>
      </c>
      <c r="F87" s="18">
        <f>F88+F89+F90+F91+F92+F93</f>
        <v>0</v>
      </c>
      <c r="G87" s="18">
        <f t="shared" ref="G87:Q87" si="36">G88+G89+G90+G91+G92+G93</f>
        <v>0</v>
      </c>
      <c r="H87" s="18">
        <f t="shared" si="36"/>
        <v>36</v>
      </c>
      <c r="I87" s="18">
        <f t="shared" si="36"/>
        <v>0</v>
      </c>
      <c r="J87" s="18">
        <f t="shared" si="36"/>
        <v>36</v>
      </c>
      <c r="K87" s="18">
        <f t="shared" si="36"/>
        <v>0</v>
      </c>
      <c r="L87" s="18">
        <f t="shared" si="36"/>
        <v>0</v>
      </c>
      <c r="M87" s="18">
        <f t="shared" si="36"/>
        <v>46.7</v>
      </c>
      <c r="N87" s="18">
        <f t="shared" si="36"/>
        <v>0</v>
      </c>
      <c r="O87" s="18">
        <f t="shared" si="36"/>
        <v>0</v>
      </c>
      <c r="P87" s="18">
        <f t="shared" si="36"/>
        <v>0</v>
      </c>
      <c r="Q87" s="20">
        <f t="shared" si="36"/>
        <v>0</v>
      </c>
    </row>
    <row r="88" spans="1:18" x14ac:dyDescent="0.25">
      <c r="A88" s="82"/>
      <c r="B88" s="75"/>
      <c r="C88" s="48"/>
      <c r="D88" s="6" t="s">
        <v>3</v>
      </c>
      <c r="E88" s="23">
        <f t="shared" ref="E88:E107" si="37">F88+G88+H88+I88+J88+K88+L88+M88+N88+O88+P88+Q88</f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22">
        <v>0</v>
      </c>
    </row>
    <row r="89" spans="1:18" x14ac:dyDescent="0.25">
      <c r="A89" s="82"/>
      <c r="B89" s="75"/>
      <c r="C89" s="48"/>
      <c r="D89" s="6" t="s">
        <v>4</v>
      </c>
      <c r="E89" s="17">
        <f t="shared" si="37"/>
        <v>118.7</v>
      </c>
      <c r="F89" s="17"/>
      <c r="G89" s="17">
        <v>0</v>
      </c>
      <c r="H89" s="17">
        <v>36</v>
      </c>
      <c r="I89" s="17">
        <v>0</v>
      </c>
      <c r="J89" s="17">
        <v>36</v>
      </c>
      <c r="K89" s="17">
        <v>0</v>
      </c>
      <c r="L89" s="17">
        <v>0</v>
      </c>
      <c r="M89" s="17">
        <v>46.7</v>
      </c>
      <c r="N89" s="28">
        <v>0</v>
      </c>
      <c r="O89" s="28">
        <v>0</v>
      </c>
      <c r="P89" s="23">
        <v>0</v>
      </c>
      <c r="Q89" s="29">
        <v>0</v>
      </c>
    </row>
    <row r="90" spans="1:18" x14ac:dyDescent="0.25">
      <c r="A90" s="82"/>
      <c r="B90" s="75"/>
      <c r="C90" s="48"/>
      <c r="D90" s="6" t="s">
        <v>5</v>
      </c>
      <c r="E90" s="23">
        <f t="shared" si="37"/>
        <v>0</v>
      </c>
      <c r="F90" s="30">
        <v>0</v>
      </c>
      <c r="G90" s="30">
        <v>0</v>
      </c>
      <c r="H90" s="30"/>
      <c r="I90" s="30"/>
      <c r="J90" s="30"/>
      <c r="K90" s="30"/>
      <c r="L90" s="30"/>
      <c r="M90" s="30"/>
      <c r="N90" s="30"/>
      <c r="O90" s="30"/>
      <c r="P90" s="30"/>
      <c r="Q90" s="31"/>
      <c r="R90" s="10"/>
    </row>
    <row r="91" spans="1:18" ht="60" x14ac:dyDescent="0.25">
      <c r="A91" s="82"/>
      <c r="B91" s="75"/>
      <c r="C91" s="48"/>
      <c r="D91" s="8" t="s">
        <v>26</v>
      </c>
      <c r="E91" s="23">
        <f t="shared" si="37"/>
        <v>0</v>
      </c>
      <c r="F91" s="13">
        <v>0</v>
      </c>
      <c r="G91" s="13">
        <v>0</v>
      </c>
      <c r="H91" s="13"/>
      <c r="I91" s="13"/>
      <c r="J91" s="13"/>
      <c r="K91" s="13"/>
      <c r="L91" s="13"/>
      <c r="M91" s="13"/>
      <c r="N91" s="13"/>
      <c r="O91" s="13"/>
      <c r="P91" s="13"/>
      <c r="Q91" s="22"/>
    </row>
    <row r="92" spans="1:18" ht="30" x14ac:dyDescent="0.25">
      <c r="A92" s="82"/>
      <c r="B92" s="75"/>
      <c r="C92" s="48"/>
      <c r="D92" s="8" t="s">
        <v>48</v>
      </c>
      <c r="E92" s="23">
        <f t="shared" si="37"/>
        <v>0</v>
      </c>
      <c r="F92" s="13">
        <v>0</v>
      </c>
      <c r="G92" s="13">
        <v>0</v>
      </c>
      <c r="H92" s="13"/>
      <c r="I92" s="13"/>
      <c r="J92" s="13"/>
      <c r="K92" s="13"/>
      <c r="L92" s="13"/>
      <c r="M92" s="13"/>
      <c r="N92" s="13"/>
      <c r="O92" s="13"/>
      <c r="P92" s="13"/>
      <c r="Q92" s="22"/>
    </row>
    <row r="93" spans="1:18" ht="30" x14ac:dyDescent="0.25">
      <c r="A93" s="83"/>
      <c r="B93" s="76"/>
      <c r="C93" s="49"/>
      <c r="D93" s="8" t="s">
        <v>49</v>
      </c>
      <c r="E93" s="23">
        <f t="shared" si="37"/>
        <v>0</v>
      </c>
      <c r="F93" s="23">
        <v>0</v>
      </c>
      <c r="G93" s="23">
        <v>0</v>
      </c>
      <c r="H93" s="23"/>
      <c r="I93" s="23"/>
      <c r="J93" s="23"/>
      <c r="K93" s="23"/>
      <c r="L93" s="23"/>
      <c r="M93" s="23"/>
      <c r="N93" s="23"/>
      <c r="O93" s="23"/>
      <c r="P93" s="23"/>
      <c r="Q93" s="22"/>
    </row>
    <row r="94" spans="1:18" x14ac:dyDescent="0.25">
      <c r="A94" s="81" t="s">
        <v>74</v>
      </c>
      <c r="B94" s="66" t="s">
        <v>32</v>
      </c>
      <c r="C94" s="47" t="s">
        <v>64</v>
      </c>
      <c r="D94" s="5" t="s">
        <v>19</v>
      </c>
      <c r="E94" s="23">
        <f>E95+E96+E97+E98+E99+E100</f>
        <v>15728.414199999999</v>
      </c>
      <c r="F94" s="23">
        <f t="shared" ref="F94:Q94" si="38">F95+F96+F97+F98+F99+F100</f>
        <v>0</v>
      </c>
      <c r="G94" s="23">
        <f t="shared" si="38"/>
        <v>0</v>
      </c>
      <c r="H94" s="23">
        <f t="shared" si="38"/>
        <v>0</v>
      </c>
      <c r="I94" s="23">
        <f t="shared" si="38"/>
        <v>0</v>
      </c>
      <c r="J94" s="23">
        <f t="shared" si="38"/>
        <v>0</v>
      </c>
      <c r="K94" s="23">
        <f t="shared" si="38"/>
        <v>3145.6828399999999</v>
      </c>
      <c r="L94" s="23">
        <f t="shared" si="38"/>
        <v>3145.6828399999999</v>
      </c>
      <c r="M94" s="23">
        <f t="shared" si="38"/>
        <v>3145.6828399999999</v>
      </c>
      <c r="N94" s="23">
        <f t="shared" si="38"/>
        <v>3145.6828399999999</v>
      </c>
      <c r="O94" s="23">
        <f t="shared" si="38"/>
        <v>3145.6828399999999</v>
      </c>
      <c r="P94" s="23">
        <f t="shared" si="38"/>
        <v>0</v>
      </c>
      <c r="Q94" s="23">
        <f t="shared" si="38"/>
        <v>0</v>
      </c>
    </row>
    <row r="95" spans="1:18" x14ac:dyDescent="0.25">
      <c r="A95" s="82"/>
      <c r="B95" s="67"/>
      <c r="C95" s="48"/>
      <c r="D95" s="6" t="s">
        <v>3</v>
      </c>
      <c r="E95" s="23">
        <f t="shared" si="37"/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2">
        <v>0</v>
      </c>
    </row>
    <row r="96" spans="1:18" x14ac:dyDescent="0.25">
      <c r="A96" s="82"/>
      <c r="B96" s="67"/>
      <c r="C96" s="48"/>
      <c r="D96" s="6" t="s">
        <v>4</v>
      </c>
      <c r="E96" s="23">
        <f t="shared" si="37"/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2">
        <v>0</v>
      </c>
    </row>
    <row r="97" spans="1:17" x14ac:dyDescent="0.25">
      <c r="A97" s="82"/>
      <c r="B97" s="67"/>
      <c r="C97" s="48"/>
      <c r="D97" s="6" t="s">
        <v>5</v>
      </c>
      <c r="E97" s="23">
        <f>F97+G97+H97+I97+J97+K97+L97+M97+N97+O97+P97+Q97</f>
        <v>15728.414199999999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17">
        <v>3145.6828399999999</v>
      </c>
      <c r="L97" s="17">
        <v>3145.6828399999999</v>
      </c>
      <c r="M97" s="17">
        <v>3145.6828399999999</v>
      </c>
      <c r="N97" s="17">
        <v>3145.6828399999999</v>
      </c>
      <c r="O97" s="17">
        <v>3145.6828399999999</v>
      </c>
      <c r="P97" s="17">
        <v>0</v>
      </c>
      <c r="Q97" s="22">
        <v>0</v>
      </c>
    </row>
    <row r="98" spans="1:17" ht="60" x14ac:dyDescent="0.25">
      <c r="A98" s="82"/>
      <c r="B98" s="67"/>
      <c r="C98" s="48"/>
      <c r="D98" s="8" t="s">
        <v>26</v>
      </c>
      <c r="E98" s="23">
        <f t="shared" ref="E98:E100" si="39">F98+G98+H98+I98+J98+K98+L98+M98+N98+O98+P98+Q98</f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2">
        <v>0</v>
      </c>
    </row>
    <row r="99" spans="1:17" ht="30" x14ac:dyDescent="0.25">
      <c r="A99" s="82"/>
      <c r="B99" s="67"/>
      <c r="C99" s="48"/>
      <c r="D99" s="8" t="s">
        <v>48</v>
      </c>
      <c r="E99" s="23">
        <f t="shared" si="39"/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2">
        <v>0</v>
      </c>
    </row>
    <row r="100" spans="1:17" ht="30" x14ac:dyDescent="0.25">
      <c r="A100" s="83"/>
      <c r="B100" s="68"/>
      <c r="C100" s="49"/>
      <c r="D100" s="8" t="s">
        <v>49</v>
      </c>
      <c r="E100" s="23">
        <f t="shared" si="39"/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2">
        <v>0</v>
      </c>
    </row>
    <row r="101" spans="1:17" ht="15" customHeight="1" x14ac:dyDescent="0.25">
      <c r="A101" s="77" t="s">
        <v>75</v>
      </c>
      <c r="B101" s="66" t="s">
        <v>32</v>
      </c>
      <c r="C101" s="74" t="s">
        <v>60</v>
      </c>
      <c r="D101" s="14" t="s">
        <v>19</v>
      </c>
      <c r="E101" s="24">
        <f t="shared" si="37"/>
        <v>20021.527600000001</v>
      </c>
      <c r="F101" s="20">
        <f t="shared" ref="F101:Q101" si="40">F102+F103+F104+F107</f>
        <v>0</v>
      </c>
      <c r="G101" s="20">
        <f t="shared" si="40"/>
        <v>0</v>
      </c>
      <c r="H101" s="20">
        <f t="shared" si="40"/>
        <v>0</v>
      </c>
      <c r="I101" s="20">
        <f t="shared" si="40"/>
        <v>0</v>
      </c>
      <c r="J101" s="20">
        <f t="shared" si="40"/>
        <v>3336.9212000000002</v>
      </c>
      <c r="K101" s="20">
        <f t="shared" si="40"/>
        <v>3336.9212000000002</v>
      </c>
      <c r="L101" s="20">
        <f t="shared" si="40"/>
        <v>3336.9212000000002</v>
      </c>
      <c r="M101" s="20">
        <f t="shared" si="40"/>
        <v>3336.9212000000002</v>
      </c>
      <c r="N101" s="20">
        <f t="shared" si="40"/>
        <v>3336.9212000000002</v>
      </c>
      <c r="O101" s="20">
        <f t="shared" si="40"/>
        <v>3336.9216000000001</v>
      </c>
      <c r="P101" s="20">
        <f t="shared" si="40"/>
        <v>0</v>
      </c>
      <c r="Q101" s="20">
        <f t="shared" si="40"/>
        <v>0</v>
      </c>
    </row>
    <row r="102" spans="1:17" x14ac:dyDescent="0.25">
      <c r="A102" s="77"/>
      <c r="B102" s="67"/>
      <c r="C102" s="75"/>
      <c r="D102" s="15" t="s">
        <v>3</v>
      </c>
      <c r="E102" s="24">
        <f t="shared" si="37"/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</row>
    <row r="103" spans="1:17" x14ac:dyDescent="0.25">
      <c r="A103" s="77"/>
      <c r="B103" s="67"/>
      <c r="C103" s="75"/>
      <c r="D103" s="15" t="s">
        <v>4</v>
      </c>
      <c r="E103" s="24">
        <f t="shared" si="37"/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</row>
    <row r="104" spans="1:17" x14ac:dyDescent="0.25">
      <c r="A104" s="77"/>
      <c r="B104" s="67"/>
      <c r="C104" s="75"/>
      <c r="D104" s="15" t="s">
        <v>5</v>
      </c>
      <c r="E104" s="24">
        <f t="shared" si="37"/>
        <v>20021.527600000001</v>
      </c>
      <c r="F104" s="22">
        <v>0</v>
      </c>
      <c r="G104" s="22">
        <v>0</v>
      </c>
      <c r="H104" s="22">
        <v>0</v>
      </c>
      <c r="I104" s="22">
        <v>0</v>
      </c>
      <c r="J104" s="22">
        <v>3336.9212000000002</v>
      </c>
      <c r="K104" s="22">
        <v>3336.9212000000002</v>
      </c>
      <c r="L104" s="22">
        <v>3336.9212000000002</v>
      </c>
      <c r="M104" s="22">
        <v>3336.9212000000002</v>
      </c>
      <c r="N104" s="22">
        <v>3336.9212000000002</v>
      </c>
      <c r="O104" s="22">
        <v>3336.9216000000001</v>
      </c>
      <c r="P104" s="22">
        <f>100-100</f>
        <v>0</v>
      </c>
      <c r="Q104" s="22">
        <v>0</v>
      </c>
    </row>
    <row r="105" spans="1:17" ht="60" x14ac:dyDescent="0.25">
      <c r="A105" s="77"/>
      <c r="B105" s="67"/>
      <c r="C105" s="75"/>
      <c r="D105" s="16" t="s">
        <v>26</v>
      </c>
      <c r="E105" s="24">
        <f t="shared" si="37"/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</row>
    <row r="106" spans="1:17" ht="30" x14ac:dyDescent="0.25">
      <c r="A106" s="77"/>
      <c r="B106" s="67"/>
      <c r="C106" s="75"/>
      <c r="D106" s="16" t="s">
        <v>48</v>
      </c>
      <c r="E106" s="24">
        <f t="shared" si="37"/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</row>
    <row r="107" spans="1:17" ht="30" x14ac:dyDescent="0.25">
      <c r="A107" s="77"/>
      <c r="B107" s="68"/>
      <c r="C107" s="76"/>
      <c r="D107" s="16" t="s">
        <v>49</v>
      </c>
      <c r="E107" s="24">
        <f t="shared" si="37"/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f>500-500</f>
        <v>0</v>
      </c>
      <c r="K107" s="22">
        <f>500-500</f>
        <v>0</v>
      </c>
      <c r="L107" s="22"/>
      <c r="M107" s="22"/>
      <c r="N107" s="22"/>
      <c r="O107" s="22"/>
      <c r="P107" s="22"/>
      <c r="Q107" s="22"/>
    </row>
    <row r="108" spans="1:17" x14ac:dyDescent="0.25">
      <c r="A108" s="74" t="s">
        <v>76</v>
      </c>
      <c r="B108" s="66" t="s">
        <v>47</v>
      </c>
      <c r="C108" s="77" t="s">
        <v>36</v>
      </c>
      <c r="D108" s="14" t="s">
        <v>19</v>
      </c>
      <c r="E108" s="24">
        <f>E109+E110+E111+E112+E113+E114</f>
        <v>4493</v>
      </c>
      <c r="F108" s="24">
        <f t="shared" ref="F108:Q108" si="41">F109+F110+F111+F112+F113+F114</f>
        <v>0</v>
      </c>
      <c r="G108" s="24">
        <f t="shared" si="41"/>
        <v>0</v>
      </c>
      <c r="H108" s="24">
        <f t="shared" si="41"/>
        <v>0</v>
      </c>
      <c r="I108" s="24">
        <f t="shared" si="41"/>
        <v>0</v>
      </c>
      <c r="J108" s="24">
        <f t="shared" si="41"/>
        <v>0</v>
      </c>
      <c r="K108" s="24">
        <f t="shared" si="41"/>
        <v>0</v>
      </c>
      <c r="L108" s="24">
        <f t="shared" si="41"/>
        <v>0</v>
      </c>
      <c r="M108" s="24">
        <f t="shared" si="41"/>
        <v>0</v>
      </c>
      <c r="N108" s="24">
        <f t="shared" si="41"/>
        <v>0</v>
      </c>
      <c r="O108" s="24">
        <f t="shared" si="41"/>
        <v>0</v>
      </c>
      <c r="P108" s="24">
        <f t="shared" si="41"/>
        <v>4493</v>
      </c>
      <c r="Q108" s="24">
        <f t="shared" si="41"/>
        <v>0</v>
      </c>
    </row>
    <row r="109" spans="1:17" x14ac:dyDescent="0.25">
      <c r="A109" s="75"/>
      <c r="B109" s="67"/>
      <c r="C109" s="77"/>
      <c r="D109" s="15" t="s">
        <v>3</v>
      </c>
      <c r="E109" s="24">
        <f>F109+G109+H109+I109+J109+K109+L109+M109+N109+O109+P109+Q109</f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</row>
    <row r="110" spans="1:17" x14ac:dyDescent="0.25">
      <c r="A110" s="75"/>
      <c r="B110" s="67"/>
      <c r="C110" s="77"/>
      <c r="D110" s="15" t="s">
        <v>4</v>
      </c>
      <c r="E110" s="24">
        <f t="shared" ref="E110:E114" si="42">F110+G110+H110+I110+J110+K110+L110+M110+N110+O110+P110+Q110</f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</row>
    <row r="111" spans="1:17" x14ac:dyDescent="0.25">
      <c r="A111" s="75"/>
      <c r="B111" s="67"/>
      <c r="C111" s="77"/>
      <c r="D111" s="15" t="s">
        <v>5</v>
      </c>
      <c r="E111" s="24">
        <f t="shared" si="42"/>
        <v>4493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4493</v>
      </c>
      <c r="Q111" s="22">
        <v>0</v>
      </c>
    </row>
    <row r="112" spans="1:17" ht="60" x14ac:dyDescent="0.25">
      <c r="A112" s="75"/>
      <c r="B112" s="67"/>
      <c r="C112" s="77"/>
      <c r="D112" s="16" t="s">
        <v>26</v>
      </c>
      <c r="E112" s="24">
        <f t="shared" si="42"/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</row>
    <row r="113" spans="1:17" ht="30" x14ac:dyDescent="0.25">
      <c r="A113" s="75"/>
      <c r="B113" s="67"/>
      <c r="C113" s="77"/>
      <c r="D113" s="16" t="s">
        <v>48</v>
      </c>
      <c r="E113" s="24">
        <f t="shared" si="42"/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</row>
    <row r="114" spans="1:17" ht="30" x14ac:dyDescent="0.25">
      <c r="A114" s="76"/>
      <c r="B114" s="68"/>
      <c r="C114" s="77"/>
      <c r="D114" s="16" t="s">
        <v>49</v>
      </c>
      <c r="E114" s="24">
        <f t="shared" si="42"/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/>
    </row>
    <row r="115" spans="1:17" x14ac:dyDescent="0.25">
      <c r="A115" s="77" t="s">
        <v>85</v>
      </c>
      <c r="B115" s="80" t="s">
        <v>86</v>
      </c>
      <c r="C115" s="77" t="s">
        <v>36</v>
      </c>
      <c r="D115" s="14" t="s">
        <v>19</v>
      </c>
      <c r="E115" s="24">
        <f>E116+E117+E118+E119+E120+E121</f>
        <v>3000</v>
      </c>
      <c r="F115" s="24">
        <f t="shared" ref="F115:Q115" si="43">F116+F117+F118+F119+F120+F121</f>
        <v>0</v>
      </c>
      <c r="G115" s="24">
        <f t="shared" si="43"/>
        <v>0</v>
      </c>
      <c r="H115" s="24">
        <f t="shared" si="43"/>
        <v>0</v>
      </c>
      <c r="I115" s="24">
        <f t="shared" si="43"/>
        <v>0</v>
      </c>
      <c r="J115" s="24">
        <f t="shared" si="43"/>
        <v>0</v>
      </c>
      <c r="K115" s="24">
        <f t="shared" si="43"/>
        <v>0</v>
      </c>
      <c r="L115" s="24">
        <f t="shared" si="43"/>
        <v>0</v>
      </c>
      <c r="M115" s="24">
        <f t="shared" si="43"/>
        <v>0</v>
      </c>
      <c r="N115" s="24">
        <f t="shared" si="43"/>
        <v>0</v>
      </c>
      <c r="O115" s="24">
        <f t="shared" si="43"/>
        <v>0</v>
      </c>
      <c r="P115" s="24">
        <f t="shared" si="43"/>
        <v>0</v>
      </c>
      <c r="Q115" s="24">
        <f t="shared" si="43"/>
        <v>3000</v>
      </c>
    </row>
    <row r="116" spans="1:17" x14ac:dyDescent="0.25">
      <c r="A116" s="77"/>
      <c r="B116" s="80"/>
      <c r="C116" s="77"/>
      <c r="D116" s="15" t="s">
        <v>3</v>
      </c>
      <c r="E116" s="24">
        <f>F116+G116+H116+I116+J116+K116+L116+M116+N116+O116+P116+Q116</f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</row>
    <row r="117" spans="1:17" x14ac:dyDescent="0.25">
      <c r="A117" s="77"/>
      <c r="B117" s="80"/>
      <c r="C117" s="77"/>
      <c r="D117" s="15" t="s">
        <v>4</v>
      </c>
      <c r="E117" s="24">
        <f t="shared" ref="E117:E121" si="44">F117+G117+H117+I117+J117+K117+L117+M117+N117+O117+P117+Q117</f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</row>
    <row r="118" spans="1:17" x14ac:dyDescent="0.25">
      <c r="A118" s="77"/>
      <c r="B118" s="80"/>
      <c r="C118" s="77"/>
      <c r="D118" s="15" t="s">
        <v>5</v>
      </c>
      <c r="E118" s="24">
        <f t="shared" si="44"/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</row>
    <row r="119" spans="1:17" ht="60" x14ac:dyDescent="0.25">
      <c r="A119" s="77"/>
      <c r="B119" s="80"/>
      <c r="C119" s="77"/>
      <c r="D119" s="16" t="s">
        <v>26</v>
      </c>
      <c r="E119" s="24">
        <f t="shared" si="44"/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</row>
    <row r="120" spans="1:17" ht="30" x14ac:dyDescent="0.25">
      <c r="A120" s="77"/>
      <c r="B120" s="80"/>
      <c r="C120" s="77"/>
      <c r="D120" s="16" t="s">
        <v>48</v>
      </c>
      <c r="E120" s="24">
        <f t="shared" si="44"/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</row>
    <row r="121" spans="1:17" ht="30" x14ac:dyDescent="0.25">
      <c r="A121" s="77"/>
      <c r="B121" s="80"/>
      <c r="C121" s="77"/>
      <c r="D121" s="16" t="s">
        <v>49</v>
      </c>
      <c r="E121" s="24">
        <f t="shared" si="44"/>
        <v>3000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3000</v>
      </c>
    </row>
    <row r="122" spans="1:17" x14ac:dyDescent="0.25">
      <c r="A122" s="78" t="s">
        <v>77</v>
      </c>
      <c r="B122" s="79" t="s">
        <v>51</v>
      </c>
      <c r="C122" s="48"/>
      <c r="D122" s="39" t="s">
        <v>19</v>
      </c>
      <c r="E122" s="32">
        <f>E123+E124+E125+E126+E127+E128</f>
        <v>59670.662389999998</v>
      </c>
      <c r="F122" s="32">
        <f t="shared" ref="F122:Q122" si="45">F123+F124+F125+F126+F127+F128</f>
        <v>0</v>
      </c>
      <c r="G122" s="32">
        <f t="shared" si="45"/>
        <v>0</v>
      </c>
      <c r="H122" s="32">
        <f t="shared" si="45"/>
        <v>0</v>
      </c>
      <c r="I122" s="32">
        <f t="shared" si="45"/>
        <v>0</v>
      </c>
      <c r="J122" s="32">
        <f t="shared" si="45"/>
        <v>0</v>
      </c>
      <c r="K122" s="32">
        <f t="shared" si="45"/>
        <v>0</v>
      </c>
      <c r="L122" s="32">
        <f t="shared" si="45"/>
        <v>0</v>
      </c>
      <c r="M122" s="32">
        <f t="shared" si="45"/>
        <v>0</v>
      </c>
      <c r="N122" s="32">
        <f t="shared" si="45"/>
        <v>0</v>
      </c>
      <c r="O122" s="32">
        <f t="shared" si="45"/>
        <v>0</v>
      </c>
      <c r="P122" s="32">
        <f t="shared" si="45"/>
        <v>4996.6623900000004</v>
      </c>
      <c r="Q122" s="33">
        <f t="shared" si="45"/>
        <v>54674</v>
      </c>
    </row>
    <row r="123" spans="1:17" x14ac:dyDescent="0.25">
      <c r="A123" s="70"/>
      <c r="B123" s="51"/>
      <c r="C123" s="48"/>
      <c r="D123" s="6" t="s">
        <v>3</v>
      </c>
      <c r="E123" s="25">
        <f>F123+G123+H123+I123+J123+K123+L123+M123+N123+O123+P123+Q123</f>
        <v>0</v>
      </c>
      <c r="F123" s="13">
        <f>F130+F137+F144+F151+F158</f>
        <v>0</v>
      </c>
      <c r="G123" s="13">
        <f t="shared" ref="G123:Q123" si="46">G130+G137+G144+G151+G158</f>
        <v>0</v>
      </c>
      <c r="H123" s="13">
        <f t="shared" si="46"/>
        <v>0</v>
      </c>
      <c r="I123" s="13">
        <f t="shared" si="46"/>
        <v>0</v>
      </c>
      <c r="J123" s="13">
        <f t="shared" si="46"/>
        <v>0</v>
      </c>
      <c r="K123" s="13">
        <f t="shared" si="46"/>
        <v>0</v>
      </c>
      <c r="L123" s="13">
        <f t="shared" si="46"/>
        <v>0</v>
      </c>
      <c r="M123" s="13">
        <f t="shared" si="46"/>
        <v>0</v>
      </c>
      <c r="N123" s="13">
        <f t="shared" si="46"/>
        <v>0</v>
      </c>
      <c r="O123" s="13">
        <f t="shared" si="46"/>
        <v>0</v>
      </c>
      <c r="P123" s="13">
        <f t="shared" si="46"/>
        <v>0</v>
      </c>
      <c r="Q123" s="13">
        <f t="shared" si="46"/>
        <v>0</v>
      </c>
    </row>
    <row r="124" spans="1:17" x14ac:dyDescent="0.25">
      <c r="A124" s="70"/>
      <c r="B124" s="51"/>
      <c r="C124" s="48"/>
      <c r="D124" s="6" t="s">
        <v>4</v>
      </c>
      <c r="E124" s="25">
        <f>F124+G124+H124+I124+J124+K124+L124+M124+N124+O124+P124+Q124</f>
        <v>0</v>
      </c>
      <c r="F124" s="13">
        <f t="shared" ref="F124:Q128" si="47">F131+F138+F145+F152+F159</f>
        <v>0</v>
      </c>
      <c r="G124" s="13">
        <f t="shared" si="47"/>
        <v>0</v>
      </c>
      <c r="H124" s="13">
        <f t="shared" si="47"/>
        <v>0</v>
      </c>
      <c r="I124" s="13">
        <f t="shared" si="47"/>
        <v>0</v>
      </c>
      <c r="J124" s="13">
        <f t="shared" si="47"/>
        <v>0</v>
      </c>
      <c r="K124" s="13">
        <f t="shared" si="47"/>
        <v>0</v>
      </c>
      <c r="L124" s="13">
        <f t="shared" si="47"/>
        <v>0</v>
      </c>
      <c r="M124" s="13">
        <f t="shared" si="47"/>
        <v>0</v>
      </c>
      <c r="N124" s="13">
        <f t="shared" si="47"/>
        <v>0</v>
      </c>
      <c r="O124" s="13">
        <f t="shared" si="47"/>
        <v>0</v>
      </c>
      <c r="P124" s="13">
        <f t="shared" si="47"/>
        <v>0</v>
      </c>
      <c r="Q124" s="13">
        <f t="shared" si="47"/>
        <v>0</v>
      </c>
    </row>
    <row r="125" spans="1:17" x14ac:dyDescent="0.25">
      <c r="A125" s="70"/>
      <c r="B125" s="51"/>
      <c r="C125" s="48"/>
      <c r="D125" s="6" t="s">
        <v>5</v>
      </c>
      <c r="E125" s="25">
        <f>F125+G125+H125+I125+J125+K125+L125+M125+N125+O125+P125+Q125</f>
        <v>4996.6623900000004</v>
      </c>
      <c r="F125" s="13">
        <f t="shared" si="47"/>
        <v>0</v>
      </c>
      <c r="G125" s="13">
        <f t="shared" si="47"/>
        <v>0</v>
      </c>
      <c r="H125" s="13">
        <f t="shared" si="47"/>
        <v>0</v>
      </c>
      <c r="I125" s="13">
        <f t="shared" si="47"/>
        <v>0</v>
      </c>
      <c r="J125" s="13">
        <f t="shared" si="47"/>
        <v>0</v>
      </c>
      <c r="K125" s="13">
        <f t="shared" si="47"/>
        <v>0</v>
      </c>
      <c r="L125" s="13">
        <f t="shared" si="47"/>
        <v>0</v>
      </c>
      <c r="M125" s="13">
        <f t="shared" si="47"/>
        <v>0</v>
      </c>
      <c r="N125" s="13">
        <f t="shared" si="47"/>
        <v>0</v>
      </c>
      <c r="O125" s="13">
        <f t="shared" si="47"/>
        <v>0</v>
      </c>
      <c r="P125" s="13">
        <f t="shared" si="47"/>
        <v>4996.6623900000004</v>
      </c>
      <c r="Q125" s="13">
        <f t="shared" si="47"/>
        <v>0</v>
      </c>
    </row>
    <row r="126" spans="1:17" ht="60" x14ac:dyDescent="0.25">
      <c r="A126" s="70"/>
      <c r="B126" s="51"/>
      <c r="C126" s="48"/>
      <c r="D126" s="8" t="s">
        <v>26</v>
      </c>
      <c r="E126" s="25">
        <f t="shared" ref="E126:E128" si="48">F126+G126+H126+I126+J126+K126+L126+M126+N126+O126+P126+Q126</f>
        <v>0</v>
      </c>
      <c r="F126" s="13">
        <f t="shared" si="47"/>
        <v>0</v>
      </c>
      <c r="G126" s="13">
        <f t="shared" si="47"/>
        <v>0</v>
      </c>
      <c r="H126" s="13">
        <f t="shared" si="47"/>
        <v>0</v>
      </c>
      <c r="I126" s="13">
        <f t="shared" si="47"/>
        <v>0</v>
      </c>
      <c r="J126" s="13">
        <f t="shared" si="47"/>
        <v>0</v>
      </c>
      <c r="K126" s="13">
        <f t="shared" si="47"/>
        <v>0</v>
      </c>
      <c r="L126" s="13">
        <f t="shared" si="47"/>
        <v>0</v>
      </c>
      <c r="M126" s="13">
        <f t="shared" si="47"/>
        <v>0</v>
      </c>
      <c r="N126" s="13">
        <f t="shared" si="47"/>
        <v>0</v>
      </c>
      <c r="O126" s="13">
        <f t="shared" si="47"/>
        <v>0</v>
      </c>
      <c r="P126" s="13">
        <f t="shared" si="47"/>
        <v>0</v>
      </c>
      <c r="Q126" s="13">
        <f t="shared" si="47"/>
        <v>0</v>
      </c>
    </row>
    <row r="127" spans="1:17" ht="30" x14ac:dyDescent="0.25">
      <c r="A127" s="70"/>
      <c r="B127" s="51"/>
      <c r="C127" s="48"/>
      <c r="D127" s="8" t="s">
        <v>48</v>
      </c>
      <c r="E127" s="25">
        <f t="shared" si="48"/>
        <v>0</v>
      </c>
      <c r="F127" s="13">
        <f t="shared" si="47"/>
        <v>0</v>
      </c>
      <c r="G127" s="13">
        <f t="shared" si="47"/>
        <v>0</v>
      </c>
      <c r="H127" s="13">
        <f t="shared" si="47"/>
        <v>0</v>
      </c>
      <c r="I127" s="13">
        <f t="shared" si="47"/>
        <v>0</v>
      </c>
      <c r="J127" s="13">
        <f t="shared" si="47"/>
        <v>0</v>
      </c>
      <c r="K127" s="13">
        <f t="shared" si="47"/>
        <v>0</v>
      </c>
      <c r="L127" s="13">
        <f t="shared" si="47"/>
        <v>0</v>
      </c>
      <c r="M127" s="13">
        <f t="shared" si="47"/>
        <v>0</v>
      </c>
      <c r="N127" s="13">
        <f t="shared" si="47"/>
        <v>0</v>
      </c>
      <c r="O127" s="13">
        <f t="shared" si="47"/>
        <v>0</v>
      </c>
      <c r="P127" s="13">
        <f t="shared" si="47"/>
        <v>0</v>
      </c>
      <c r="Q127" s="13">
        <f t="shared" si="47"/>
        <v>0</v>
      </c>
    </row>
    <row r="128" spans="1:17" ht="30" x14ac:dyDescent="0.25">
      <c r="A128" s="70"/>
      <c r="B128" s="52"/>
      <c r="C128" s="49"/>
      <c r="D128" s="8" t="s">
        <v>49</v>
      </c>
      <c r="E128" s="25">
        <f t="shared" si="48"/>
        <v>54674</v>
      </c>
      <c r="F128" s="13">
        <f t="shared" si="47"/>
        <v>0</v>
      </c>
      <c r="G128" s="13">
        <f t="shared" si="47"/>
        <v>0</v>
      </c>
      <c r="H128" s="13">
        <f t="shared" si="47"/>
        <v>0</v>
      </c>
      <c r="I128" s="13">
        <f t="shared" si="47"/>
        <v>0</v>
      </c>
      <c r="J128" s="13">
        <f t="shared" si="47"/>
        <v>0</v>
      </c>
      <c r="K128" s="13">
        <f t="shared" si="47"/>
        <v>0</v>
      </c>
      <c r="L128" s="13">
        <f t="shared" si="47"/>
        <v>0</v>
      </c>
      <c r="M128" s="13">
        <f t="shared" si="47"/>
        <v>0</v>
      </c>
      <c r="N128" s="13">
        <f t="shared" si="47"/>
        <v>0</v>
      </c>
      <c r="O128" s="13">
        <f t="shared" si="47"/>
        <v>0</v>
      </c>
      <c r="P128" s="13">
        <f t="shared" si="47"/>
        <v>0</v>
      </c>
      <c r="Q128" s="13">
        <f t="shared" si="47"/>
        <v>54674</v>
      </c>
    </row>
    <row r="129" spans="1:17" x14ac:dyDescent="0.25">
      <c r="A129" s="69" t="s">
        <v>78</v>
      </c>
      <c r="B129" s="71" t="s">
        <v>81</v>
      </c>
      <c r="C129" s="47" t="s">
        <v>36</v>
      </c>
      <c r="D129" s="5" t="s">
        <v>19</v>
      </c>
      <c r="E129" s="18">
        <f>E130+E131+E132+E133+E134+E135</f>
        <v>4996.6623900000004</v>
      </c>
      <c r="F129" s="18">
        <f t="shared" ref="F129:Q129" si="49">F130+F131+F132+F133+F134+F135</f>
        <v>0</v>
      </c>
      <c r="G129" s="18">
        <f t="shared" si="49"/>
        <v>0</v>
      </c>
      <c r="H129" s="18">
        <f t="shared" si="49"/>
        <v>0</v>
      </c>
      <c r="I129" s="18">
        <f t="shared" si="49"/>
        <v>0</v>
      </c>
      <c r="J129" s="18">
        <f t="shared" si="49"/>
        <v>0</v>
      </c>
      <c r="K129" s="18">
        <f t="shared" si="49"/>
        <v>0</v>
      </c>
      <c r="L129" s="18">
        <f t="shared" si="49"/>
        <v>0</v>
      </c>
      <c r="M129" s="18">
        <f t="shared" si="49"/>
        <v>0</v>
      </c>
      <c r="N129" s="18">
        <f t="shared" si="49"/>
        <v>0</v>
      </c>
      <c r="O129" s="18">
        <f t="shared" si="49"/>
        <v>0</v>
      </c>
      <c r="P129" s="18">
        <f t="shared" si="49"/>
        <v>4996.6623900000004</v>
      </c>
      <c r="Q129" s="20">
        <f t="shared" si="49"/>
        <v>0</v>
      </c>
    </row>
    <row r="130" spans="1:17" x14ac:dyDescent="0.25">
      <c r="A130" s="70"/>
      <c r="B130" s="72"/>
      <c r="C130" s="48"/>
      <c r="D130" s="6" t="s">
        <v>3</v>
      </c>
      <c r="E130" s="25">
        <f>F130+G130+H130+I130+J130+K130+L130+M130+N130+O130+P130+Q130</f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22">
        <v>0</v>
      </c>
    </row>
    <row r="131" spans="1:17" x14ac:dyDescent="0.25">
      <c r="A131" s="70"/>
      <c r="B131" s="72"/>
      <c r="C131" s="48"/>
      <c r="D131" s="6" t="s">
        <v>4</v>
      </c>
      <c r="E131" s="25">
        <f>F131+G131+H131+I131+J131+K131+L131+M131+N131+O131+P131+Q131</f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22">
        <v>0</v>
      </c>
    </row>
    <row r="132" spans="1:17" x14ac:dyDescent="0.25">
      <c r="A132" s="70"/>
      <c r="B132" s="72"/>
      <c r="C132" s="48"/>
      <c r="D132" s="6" t="s">
        <v>5</v>
      </c>
      <c r="E132" s="25">
        <f>F132+G132+H132+I132+J132+K132+L132+M132+N132+O132+P132+Q132</f>
        <v>4996.6623900000004</v>
      </c>
      <c r="F132" s="13">
        <v>0</v>
      </c>
      <c r="G132" s="13">
        <v>0</v>
      </c>
      <c r="H132" s="13">
        <f>50-50</f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4996.6623900000004</v>
      </c>
      <c r="Q132" s="34">
        <v>0</v>
      </c>
    </row>
    <row r="133" spans="1:17" ht="60" x14ac:dyDescent="0.25">
      <c r="A133" s="70"/>
      <c r="B133" s="72"/>
      <c r="C133" s="48"/>
      <c r="D133" s="8" t="s">
        <v>26</v>
      </c>
      <c r="E133" s="25">
        <f>F133+G133+H133+I133+J133+K133+L133+M133+N133+O133+P133+Q133</f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22">
        <v>0</v>
      </c>
    </row>
    <row r="134" spans="1:17" ht="30" x14ac:dyDescent="0.25">
      <c r="A134" s="70"/>
      <c r="B134" s="72"/>
      <c r="C134" s="48"/>
      <c r="D134" s="8" t="s">
        <v>48</v>
      </c>
      <c r="E134" s="25">
        <f>F134+G134+H134+J134+K134+L134+M134+N134+O134+P134+Q134</f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22">
        <v>0</v>
      </c>
    </row>
    <row r="135" spans="1:17" ht="30" x14ac:dyDescent="0.25">
      <c r="A135" s="70"/>
      <c r="B135" s="73"/>
      <c r="C135" s="49"/>
      <c r="D135" s="8" t="s">
        <v>49</v>
      </c>
      <c r="E135" s="25">
        <f>F135+G135+H135+I135+J135+K135+L135+M135+N135+O135+P135+Q135</f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22">
        <v>0</v>
      </c>
    </row>
    <row r="136" spans="1:17" x14ac:dyDescent="0.25">
      <c r="A136" s="70" t="s">
        <v>79</v>
      </c>
      <c r="B136" s="66" t="s">
        <v>82</v>
      </c>
      <c r="C136" s="47" t="s">
        <v>36</v>
      </c>
      <c r="D136" s="5" t="s">
        <v>19</v>
      </c>
      <c r="E136" s="23">
        <f>E137+E138+E139+E140+E141+E142</f>
        <v>15674</v>
      </c>
      <c r="F136" s="23">
        <f>F137+F138+F139+F140+F141+F142</f>
        <v>0</v>
      </c>
      <c r="G136" s="23">
        <f t="shared" ref="G136:Q136" si="50">G137+G138+G139+G140+G141+G142</f>
        <v>0</v>
      </c>
      <c r="H136" s="23">
        <f t="shared" si="50"/>
        <v>0</v>
      </c>
      <c r="I136" s="23">
        <f t="shared" si="50"/>
        <v>0</v>
      </c>
      <c r="J136" s="23">
        <f t="shared" si="50"/>
        <v>0</v>
      </c>
      <c r="K136" s="23">
        <f t="shared" si="50"/>
        <v>0</v>
      </c>
      <c r="L136" s="23">
        <f t="shared" si="50"/>
        <v>0</v>
      </c>
      <c r="M136" s="23">
        <f t="shared" si="50"/>
        <v>0</v>
      </c>
      <c r="N136" s="23">
        <f t="shared" si="50"/>
        <v>0</v>
      </c>
      <c r="O136" s="23">
        <f t="shared" si="50"/>
        <v>0</v>
      </c>
      <c r="P136" s="23">
        <f t="shared" si="50"/>
        <v>0</v>
      </c>
      <c r="Q136" s="24">
        <f t="shared" si="50"/>
        <v>15674</v>
      </c>
    </row>
    <row r="137" spans="1:17" x14ac:dyDescent="0.25">
      <c r="A137" s="70"/>
      <c r="B137" s="67"/>
      <c r="C137" s="48"/>
      <c r="D137" s="6" t="s">
        <v>3</v>
      </c>
      <c r="E137" s="21">
        <f t="shared" ref="E137:E163" si="51">F137+G137+H137+I137+J137+K137+L137+M137+N137+O137+P137+Q137</f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22">
        <v>0</v>
      </c>
    </row>
    <row r="138" spans="1:17" x14ac:dyDescent="0.25">
      <c r="A138" s="70"/>
      <c r="B138" s="67"/>
      <c r="C138" s="48"/>
      <c r="D138" s="6" t="s">
        <v>4</v>
      </c>
      <c r="E138" s="21">
        <f t="shared" si="51"/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22">
        <v>0</v>
      </c>
    </row>
    <row r="139" spans="1:17" x14ac:dyDescent="0.25">
      <c r="A139" s="70"/>
      <c r="B139" s="67"/>
      <c r="C139" s="48"/>
      <c r="D139" s="6" t="s">
        <v>5</v>
      </c>
      <c r="E139" s="21">
        <f>Q139+P139+O139+N139+M139+L139+K139+J139+I139+H139+G139</f>
        <v>0</v>
      </c>
      <c r="F139" s="13">
        <v>0</v>
      </c>
      <c r="G139" s="13">
        <v>0</v>
      </c>
      <c r="H139" s="13">
        <f>1500-1500</f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22">
        <v>0</v>
      </c>
    </row>
    <row r="140" spans="1:17" ht="60" x14ac:dyDescent="0.25">
      <c r="A140" s="70"/>
      <c r="B140" s="67"/>
      <c r="C140" s="48"/>
      <c r="D140" s="8" t="s">
        <v>26</v>
      </c>
      <c r="E140" s="21">
        <f t="shared" si="51"/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22">
        <v>0</v>
      </c>
    </row>
    <row r="141" spans="1:17" ht="30" x14ac:dyDescent="0.25">
      <c r="A141" s="70"/>
      <c r="B141" s="67"/>
      <c r="C141" s="48"/>
      <c r="D141" s="8" t="s">
        <v>48</v>
      </c>
      <c r="E141" s="21">
        <f t="shared" si="51"/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22">
        <v>0</v>
      </c>
    </row>
    <row r="142" spans="1:17" ht="30" x14ac:dyDescent="0.25">
      <c r="A142" s="70"/>
      <c r="B142" s="68"/>
      <c r="C142" s="49"/>
      <c r="D142" s="8" t="s">
        <v>49</v>
      </c>
      <c r="E142" s="21">
        <f t="shared" si="51"/>
        <v>15674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f>12130.6392-7200+2091.34341-3636.5531-3385.42951</f>
        <v>0</v>
      </c>
      <c r="Q142" s="22">
        <v>15674</v>
      </c>
    </row>
    <row r="143" spans="1:17" x14ac:dyDescent="0.25">
      <c r="A143" s="47"/>
      <c r="B143" s="66" t="s">
        <v>56</v>
      </c>
      <c r="C143" s="47" t="s">
        <v>36</v>
      </c>
      <c r="D143" s="5" t="s">
        <v>19</v>
      </c>
      <c r="E143" s="23">
        <f>E144+E145+E146+E147+E148+E149</f>
        <v>25000</v>
      </c>
      <c r="F143" s="23">
        <f t="shared" ref="F143:Q143" si="52">F144+F145+F146+F147+F148+F149</f>
        <v>0</v>
      </c>
      <c r="G143" s="23">
        <f t="shared" si="52"/>
        <v>0</v>
      </c>
      <c r="H143" s="23">
        <f t="shared" si="52"/>
        <v>0</v>
      </c>
      <c r="I143" s="23">
        <f t="shared" si="52"/>
        <v>0</v>
      </c>
      <c r="J143" s="23">
        <f t="shared" si="52"/>
        <v>0</v>
      </c>
      <c r="K143" s="23">
        <f t="shared" si="52"/>
        <v>0</v>
      </c>
      <c r="L143" s="23">
        <f t="shared" si="52"/>
        <v>0</v>
      </c>
      <c r="M143" s="23">
        <f t="shared" si="52"/>
        <v>0</v>
      </c>
      <c r="N143" s="23">
        <f t="shared" si="52"/>
        <v>0</v>
      </c>
      <c r="O143" s="23">
        <f t="shared" si="52"/>
        <v>0</v>
      </c>
      <c r="P143" s="23">
        <f t="shared" si="52"/>
        <v>0</v>
      </c>
      <c r="Q143" s="23">
        <f t="shared" si="52"/>
        <v>25000</v>
      </c>
    </row>
    <row r="144" spans="1:17" x14ac:dyDescent="0.25">
      <c r="A144" s="48"/>
      <c r="B144" s="67"/>
      <c r="C144" s="48"/>
      <c r="D144" s="6" t="s">
        <v>3</v>
      </c>
      <c r="E144" s="21">
        <f t="shared" si="51"/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22">
        <v>0</v>
      </c>
    </row>
    <row r="145" spans="1:17" x14ac:dyDescent="0.25">
      <c r="A145" s="48"/>
      <c r="B145" s="67"/>
      <c r="C145" s="48"/>
      <c r="D145" s="6" t="s">
        <v>4</v>
      </c>
      <c r="E145" s="21">
        <f t="shared" si="51"/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22">
        <v>0</v>
      </c>
    </row>
    <row r="146" spans="1:17" x14ac:dyDescent="0.25">
      <c r="A146" s="48"/>
      <c r="B146" s="67"/>
      <c r="C146" s="48"/>
      <c r="D146" s="6" t="s">
        <v>5</v>
      </c>
      <c r="E146" s="21">
        <f>Q146+P146+O146+N146+M146+L146+K146+J146+I146+H146+G146</f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22">
        <v>0</v>
      </c>
    </row>
    <row r="147" spans="1:17" ht="60" x14ac:dyDescent="0.25">
      <c r="A147" s="48"/>
      <c r="B147" s="67"/>
      <c r="C147" s="48"/>
      <c r="D147" s="8" t="s">
        <v>26</v>
      </c>
      <c r="E147" s="21">
        <f t="shared" si="51"/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22">
        <v>0</v>
      </c>
    </row>
    <row r="148" spans="1:17" ht="30" x14ac:dyDescent="0.25">
      <c r="A148" s="48"/>
      <c r="B148" s="67"/>
      <c r="C148" s="48"/>
      <c r="D148" s="8" t="s">
        <v>48</v>
      </c>
      <c r="E148" s="21">
        <f t="shared" si="51"/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22">
        <v>0</v>
      </c>
    </row>
    <row r="149" spans="1:17" ht="30" x14ac:dyDescent="0.25">
      <c r="A149" s="49"/>
      <c r="B149" s="68"/>
      <c r="C149" s="49"/>
      <c r="D149" s="8" t="s">
        <v>49</v>
      </c>
      <c r="E149" s="21">
        <f t="shared" si="51"/>
        <v>25000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22">
        <v>25000</v>
      </c>
    </row>
    <row r="150" spans="1:17" x14ac:dyDescent="0.25">
      <c r="A150" s="47"/>
      <c r="B150" s="66" t="s">
        <v>84</v>
      </c>
      <c r="C150" s="47" t="s">
        <v>36</v>
      </c>
      <c r="D150" s="5" t="s">
        <v>19</v>
      </c>
      <c r="E150" s="23">
        <f>E151+E152+E153+E154+E155+E156</f>
        <v>10000</v>
      </c>
      <c r="F150" s="23">
        <f t="shared" ref="F150:Q150" si="53">F151+F152+F153+F154+F155+F156</f>
        <v>0</v>
      </c>
      <c r="G150" s="23">
        <f t="shared" si="53"/>
        <v>0</v>
      </c>
      <c r="H150" s="23">
        <f t="shared" si="53"/>
        <v>0</v>
      </c>
      <c r="I150" s="23">
        <f t="shared" si="53"/>
        <v>0</v>
      </c>
      <c r="J150" s="23">
        <f t="shared" si="53"/>
        <v>0</v>
      </c>
      <c r="K150" s="23">
        <f t="shared" si="53"/>
        <v>0</v>
      </c>
      <c r="L150" s="23">
        <f t="shared" si="53"/>
        <v>0</v>
      </c>
      <c r="M150" s="23">
        <f t="shared" si="53"/>
        <v>0</v>
      </c>
      <c r="N150" s="23">
        <f t="shared" si="53"/>
        <v>0</v>
      </c>
      <c r="O150" s="23">
        <f t="shared" si="53"/>
        <v>0</v>
      </c>
      <c r="P150" s="23">
        <f t="shared" si="53"/>
        <v>0</v>
      </c>
      <c r="Q150" s="23">
        <f t="shared" si="53"/>
        <v>10000</v>
      </c>
    </row>
    <row r="151" spans="1:17" x14ac:dyDescent="0.25">
      <c r="A151" s="48"/>
      <c r="B151" s="67"/>
      <c r="C151" s="48"/>
      <c r="D151" s="6" t="s">
        <v>3</v>
      </c>
      <c r="E151" s="21">
        <f t="shared" si="51"/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22">
        <v>0</v>
      </c>
    </row>
    <row r="152" spans="1:17" x14ac:dyDescent="0.25">
      <c r="A152" s="48"/>
      <c r="B152" s="67"/>
      <c r="C152" s="48"/>
      <c r="D152" s="6" t="s">
        <v>4</v>
      </c>
      <c r="E152" s="21">
        <f t="shared" si="51"/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22">
        <v>0</v>
      </c>
    </row>
    <row r="153" spans="1:17" x14ac:dyDescent="0.25">
      <c r="A153" s="48"/>
      <c r="B153" s="67"/>
      <c r="C153" s="48"/>
      <c r="D153" s="6" t="s">
        <v>5</v>
      </c>
      <c r="E153" s="21">
        <f>Q153+P153+O153+N153+M153+L153+K153+J153+I153+H153+G153</f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22">
        <v>0</v>
      </c>
    </row>
    <row r="154" spans="1:17" ht="60" x14ac:dyDescent="0.25">
      <c r="A154" s="48"/>
      <c r="B154" s="67"/>
      <c r="C154" s="48"/>
      <c r="D154" s="8" t="s">
        <v>26</v>
      </c>
      <c r="E154" s="21">
        <f t="shared" si="51"/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22">
        <v>0</v>
      </c>
    </row>
    <row r="155" spans="1:17" ht="30" x14ac:dyDescent="0.25">
      <c r="A155" s="48"/>
      <c r="B155" s="67"/>
      <c r="C155" s="48"/>
      <c r="D155" s="8" t="s">
        <v>48</v>
      </c>
      <c r="E155" s="21">
        <f t="shared" si="51"/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22">
        <v>0</v>
      </c>
    </row>
    <row r="156" spans="1:17" ht="30" x14ac:dyDescent="0.25">
      <c r="A156" s="49"/>
      <c r="B156" s="68"/>
      <c r="C156" s="49"/>
      <c r="D156" s="8" t="s">
        <v>49</v>
      </c>
      <c r="E156" s="21">
        <f t="shared" si="51"/>
        <v>10000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22">
        <v>10000</v>
      </c>
    </row>
    <row r="157" spans="1:17" x14ac:dyDescent="0.25">
      <c r="A157" s="47"/>
      <c r="B157" s="66" t="s">
        <v>83</v>
      </c>
      <c r="C157" s="47" t="s">
        <v>36</v>
      </c>
      <c r="D157" s="5" t="s">
        <v>19</v>
      </c>
      <c r="E157" s="23">
        <f>E158+E159+E160+E161+E162+E163</f>
        <v>4000</v>
      </c>
      <c r="F157" s="23">
        <f t="shared" ref="F157:Q157" si="54">F158+F159+F160+F161+F162+F163</f>
        <v>0</v>
      </c>
      <c r="G157" s="23">
        <f t="shared" si="54"/>
        <v>0</v>
      </c>
      <c r="H157" s="23">
        <f t="shared" si="54"/>
        <v>0</v>
      </c>
      <c r="I157" s="23">
        <f t="shared" si="54"/>
        <v>0</v>
      </c>
      <c r="J157" s="23">
        <f t="shared" si="54"/>
        <v>0</v>
      </c>
      <c r="K157" s="23">
        <f t="shared" si="54"/>
        <v>0</v>
      </c>
      <c r="L157" s="23">
        <f t="shared" si="54"/>
        <v>0</v>
      </c>
      <c r="M157" s="23">
        <f t="shared" si="54"/>
        <v>0</v>
      </c>
      <c r="N157" s="23">
        <f t="shared" si="54"/>
        <v>0</v>
      </c>
      <c r="O157" s="23">
        <f t="shared" si="54"/>
        <v>0</v>
      </c>
      <c r="P157" s="23">
        <f t="shared" si="54"/>
        <v>0</v>
      </c>
      <c r="Q157" s="23">
        <f t="shared" si="54"/>
        <v>4000</v>
      </c>
    </row>
    <row r="158" spans="1:17" x14ac:dyDescent="0.25">
      <c r="A158" s="48"/>
      <c r="B158" s="67"/>
      <c r="C158" s="48"/>
      <c r="D158" s="6" t="s">
        <v>3</v>
      </c>
      <c r="E158" s="21">
        <f t="shared" si="51"/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22">
        <v>0</v>
      </c>
    </row>
    <row r="159" spans="1:17" x14ac:dyDescent="0.25">
      <c r="A159" s="48"/>
      <c r="B159" s="67"/>
      <c r="C159" s="48"/>
      <c r="D159" s="6" t="s">
        <v>4</v>
      </c>
      <c r="E159" s="21">
        <f t="shared" si="51"/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22">
        <v>0</v>
      </c>
    </row>
    <row r="160" spans="1:17" x14ac:dyDescent="0.25">
      <c r="A160" s="48"/>
      <c r="B160" s="67"/>
      <c r="C160" s="48"/>
      <c r="D160" s="6" t="s">
        <v>5</v>
      </c>
      <c r="E160" s="21">
        <f>Q160+P160+O160+N160+M160+L160+K160+J160+I160+H160+G160</f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22">
        <v>0</v>
      </c>
    </row>
    <row r="161" spans="1:17" ht="60" x14ac:dyDescent="0.25">
      <c r="A161" s="48"/>
      <c r="B161" s="67"/>
      <c r="C161" s="48"/>
      <c r="D161" s="8" t="s">
        <v>26</v>
      </c>
      <c r="E161" s="21">
        <f t="shared" si="51"/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22">
        <v>0</v>
      </c>
    </row>
    <row r="162" spans="1:17" ht="30" x14ac:dyDescent="0.25">
      <c r="A162" s="48"/>
      <c r="B162" s="67"/>
      <c r="C162" s="48"/>
      <c r="D162" s="8" t="s">
        <v>48</v>
      </c>
      <c r="E162" s="21">
        <f t="shared" si="51"/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22">
        <v>0</v>
      </c>
    </row>
    <row r="163" spans="1:17" ht="30" x14ac:dyDescent="0.25">
      <c r="A163" s="49"/>
      <c r="B163" s="68"/>
      <c r="C163" s="49"/>
      <c r="D163" s="8" t="s">
        <v>49</v>
      </c>
      <c r="E163" s="21">
        <f t="shared" si="51"/>
        <v>4000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22">
        <v>4000</v>
      </c>
    </row>
    <row r="164" spans="1:17" x14ac:dyDescent="0.25">
      <c r="A164" s="54" t="s">
        <v>21</v>
      </c>
      <c r="B164" s="54"/>
      <c r="C164" s="55"/>
      <c r="D164" s="5" t="s">
        <v>19</v>
      </c>
      <c r="E164" s="18">
        <f t="shared" ref="E164:E165" si="55">F164+G164+H164+I164+J164+K164+L164+M164+N164+O164+P164+Q164</f>
        <v>137946.04439</v>
      </c>
      <c r="F164" s="18">
        <f>F165+F166+F167+F168+F169+F170</f>
        <v>0</v>
      </c>
      <c r="G164" s="18">
        <f t="shared" ref="G164:Q164" si="56">G165+G166+G167+G168+G169+G170</f>
        <v>0</v>
      </c>
      <c r="H164" s="18">
        <f t="shared" si="56"/>
        <v>306</v>
      </c>
      <c r="I164" s="18">
        <f t="shared" si="56"/>
        <v>0</v>
      </c>
      <c r="J164" s="18">
        <f t="shared" si="56"/>
        <v>10971.55284</v>
      </c>
      <c r="K164" s="18">
        <f t="shared" si="56"/>
        <v>13831.23568</v>
      </c>
      <c r="L164" s="18">
        <f t="shared" si="56"/>
        <v>14070.42568</v>
      </c>
      <c r="M164" s="18">
        <f t="shared" si="56"/>
        <v>14097.935680000001</v>
      </c>
      <c r="N164" s="18">
        <f t="shared" si="56"/>
        <v>13831.23568</v>
      </c>
      <c r="O164" s="18">
        <f t="shared" si="56"/>
        <v>6482.6044400000001</v>
      </c>
      <c r="P164" s="18">
        <f t="shared" si="56"/>
        <v>9681.0543900000011</v>
      </c>
      <c r="Q164" s="18">
        <f t="shared" si="56"/>
        <v>54674</v>
      </c>
    </row>
    <row r="165" spans="1:17" x14ac:dyDescent="0.25">
      <c r="A165" s="54"/>
      <c r="B165" s="54"/>
      <c r="C165" s="56"/>
      <c r="D165" s="5" t="s">
        <v>3</v>
      </c>
      <c r="E165" s="18">
        <f t="shared" si="55"/>
        <v>0</v>
      </c>
      <c r="F165" s="18">
        <f t="shared" ref="F165:Q165" si="57">F123+F81+F32+F18+F25</f>
        <v>0</v>
      </c>
      <c r="G165" s="18">
        <f t="shared" si="57"/>
        <v>0</v>
      </c>
      <c r="H165" s="18">
        <f t="shared" si="57"/>
        <v>0</v>
      </c>
      <c r="I165" s="18">
        <f t="shared" si="57"/>
        <v>0</v>
      </c>
      <c r="J165" s="18">
        <f t="shared" si="57"/>
        <v>0</v>
      </c>
      <c r="K165" s="18">
        <f t="shared" si="57"/>
        <v>0</v>
      </c>
      <c r="L165" s="18">
        <f t="shared" si="57"/>
        <v>0</v>
      </c>
      <c r="M165" s="18">
        <f t="shared" si="57"/>
        <v>0</v>
      </c>
      <c r="N165" s="18">
        <f t="shared" si="57"/>
        <v>0</v>
      </c>
      <c r="O165" s="18">
        <f t="shared" si="57"/>
        <v>0</v>
      </c>
      <c r="P165" s="18">
        <f t="shared" si="57"/>
        <v>0</v>
      </c>
      <c r="Q165" s="18">
        <f t="shared" si="57"/>
        <v>0</v>
      </c>
    </row>
    <row r="166" spans="1:17" x14ac:dyDescent="0.25">
      <c r="A166" s="54"/>
      <c r="B166" s="54"/>
      <c r="C166" s="56"/>
      <c r="D166" s="5" t="s">
        <v>4</v>
      </c>
      <c r="E166" s="18">
        <f>F166+G166+H166+I166+J166+K166+L166+M166+N166+O166+P166+Q166</f>
        <v>118.7</v>
      </c>
      <c r="F166" s="18">
        <f t="shared" ref="F166:Q166" si="58">F124+F82+F33+F19+F26</f>
        <v>0</v>
      </c>
      <c r="G166" s="18">
        <f t="shared" si="58"/>
        <v>0</v>
      </c>
      <c r="H166" s="18">
        <f t="shared" si="58"/>
        <v>36</v>
      </c>
      <c r="I166" s="18">
        <f t="shared" si="58"/>
        <v>0</v>
      </c>
      <c r="J166" s="18">
        <f t="shared" si="58"/>
        <v>36</v>
      </c>
      <c r="K166" s="18">
        <f t="shared" si="58"/>
        <v>0</v>
      </c>
      <c r="L166" s="18">
        <f t="shared" si="58"/>
        <v>0</v>
      </c>
      <c r="M166" s="18">
        <f t="shared" si="58"/>
        <v>46.7</v>
      </c>
      <c r="N166" s="18">
        <f t="shared" si="58"/>
        <v>0</v>
      </c>
      <c r="O166" s="18">
        <f t="shared" si="58"/>
        <v>0</v>
      </c>
      <c r="P166" s="18">
        <f t="shared" si="58"/>
        <v>0</v>
      </c>
      <c r="Q166" s="18">
        <f t="shared" si="58"/>
        <v>0</v>
      </c>
    </row>
    <row r="167" spans="1:17" x14ac:dyDescent="0.25">
      <c r="A167" s="54"/>
      <c r="B167" s="54"/>
      <c r="C167" s="56"/>
      <c r="D167" s="5" t="s">
        <v>5</v>
      </c>
      <c r="E167" s="18">
        <f>F167+G167+H167+I167+J167+K167+L167+M167+N167+O167+P167+Q167</f>
        <v>83153.344389999998</v>
      </c>
      <c r="F167" s="18">
        <f t="shared" ref="F167:Q167" si="59">F125+F83+F34+F20+F27</f>
        <v>0</v>
      </c>
      <c r="G167" s="18">
        <f t="shared" si="59"/>
        <v>0</v>
      </c>
      <c r="H167" s="18">
        <f t="shared" si="59"/>
        <v>270</v>
      </c>
      <c r="I167" s="18">
        <f t="shared" si="59"/>
        <v>0</v>
      </c>
      <c r="J167" s="18">
        <f t="shared" si="59"/>
        <v>10935.55284</v>
      </c>
      <c r="K167" s="18">
        <f t="shared" si="59"/>
        <v>13831.23568</v>
      </c>
      <c r="L167" s="18">
        <f t="shared" si="59"/>
        <v>14070.42568</v>
      </c>
      <c r="M167" s="18">
        <f t="shared" si="59"/>
        <v>14051.23568</v>
      </c>
      <c r="N167" s="18">
        <f t="shared" si="59"/>
        <v>13831.23568</v>
      </c>
      <c r="O167" s="18">
        <f t="shared" si="59"/>
        <v>6482.6044400000001</v>
      </c>
      <c r="P167" s="18">
        <f t="shared" si="59"/>
        <v>9681.0543900000011</v>
      </c>
      <c r="Q167" s="18">
        <f t="shared" si="59"/>
        <v>0</v>
      </c>
    </row>
    <row r="168" spans="1:17" ht="57" x14ac:dyDescent="0.25">
      <c r="A168" s="54"/>
      <c r="B168" s="54"/>
      <c r="C168" s="56"/>
      <c r="D168" s="9" t="s">
        <v>26</v>
      </c>
      <c r="E168" s="18">
        <f t="shared" ref="E168:E169" si="60">F168+G168+H168+I168+J168+K168+L168+M168+N168+O168+P168+Q168</f>
        <v>0</v>
      </c>
      <c r="F168" s="18">
        <f t="shared" ref="F168:Q168" si="61">F126+F84+F35+F21+F28</f>
        <v>0</v>
      </c>
      <c r="G168" s="18">
        <f t="shared" si="61"/>
        <v>0</v>
      </c>
      <c r="H168" s="18">
        <f t="shared" si="61"/>
        <v>0</v>
      </c>
      <c r="I168" s="18">
        <f t="shared" si="61"/>
        <v>0</v>
      </c>
      <c r="J168" s="18">
        <f t="shared" si="61"/>
        <v>0</v>
      </c>
      <c r="K168" s="18">
        <f t="shared" si="61"/>
        <v>0</v>
      </c>
      <c r="L168" s="18">
        <f t="shared" si="61"/>
        <v>0</v>
      </c>
      <c r="M168" s="18">
        <f t="shared" si="61"/>
        <v>0</v>
      </c>
      <c r="N168" s="18">
        <f t="shared" si="61"/>
        <v>0</v>
      </c>
      <c r="O168" s="18">
        <f t="shared" si="61"/>
        <v>0</v>
      </c>
      <c r="P168" s="18">
        <f t="shared" si="61"/>
        <v>0</v>
      </c>
      <c r="Q168" s="18">
        <f t="shared" si="61"/>
        <v>0</v>
      </c>
    </row>
    <row r="169" spans="1:17" ht="28.5" x14ac:dyDescent="0.25">
      <c r="A169" s="54"/>
      <c r="B169" s="54"/>
      <c r="C169" s="56"/>
      <c r="D169" s="9" t="s">
        <v>48</v>
      </c>
      <c r="E169" s="18">
        <f t="shared" si="60"/>
        <v>0</v>
      </c>
      <c r="F169" s="18">
        <f t="shared" ref="F169:Q169" si="62">F127+F85+F36+F22+F29</f>
        <v>0</v>
      </c>
      <c r="G169" s="18">
        <f t="shared" si="62"/>
        <v>0</v>
      </c>
      <c r="H169" s="18">
        <f t="shared" si="62"/>
        <v>0</v>
      </c>
      <c r="I169" s="18">
        <f t="shared" si="62"/>
        <v>0</v>
      </c>
      <c r="J169" s="18">
        <f t="shared" si="62"/>
        <v>0</v>
      </c>
      <c r="K169" s="18">
        <f t="shared" si="62"/>
        <v>0</v>
      </c>
      <c r="L169" s="18">
        <f t="shared" si="62"/>
        <v>0</v>
      </c>
      <c r="M169" s="18">
        <f t="shared" si="62"/>
        <v>0</v>
      </c>
      <c r="N169" s="18">
        <f t="shared" si="62"/>
        <v>0</v>
      </c>
      <c r="O169" s="18">
        <f t="shared" si="62"/>
        <v>0</v>
      </c>
      <c r="P169" s="18">
        <f t="shared" si="62"/>
        <v>0</v>
      </c>
      <c r="Q169" s="18">
        <f t="shared" si="62"/>
        <v>0</v>
      </c>
    </row>
    <row r="170" spans="1:17" ht="42.75" x14ac:dyDescent="0.25">
      <c r="A170" s="54"/>
      <c r="B170" s="54"/>
      <c r="C170" s="57"/>
      <c r="D170" s="9" t="s">
        <v>49</v>
      </c>
      <c r="E170" s="18">
        <f>F170+G170+H170+I170+J170+K170+L170+M170+N170+O170+P170+Q170</f>
        <v>54674</v>
      </c>
      <c r="F170" s="18">
        <f t="shared" ref="F170:Q170" si="63">F128+F86+F37+F23+F30</f>
        <v>0</v>
      </c>
      <c r="G170" s="18">
        <f t="shared" si="63"/>
        <v>0</v>
      </c>
      <c r="H170" s="18">
        <f t="shared" si="63"/>
        <v>0</v>
      </c>
      <c r="I170" s="18">
        <f t="shared" si="63"/>
        <v>0</v>
      </c>
      <c r="J170" s="18">
        <f t="shared" si="63"/>
        <v>0</v>
      </c>
      <c r="K170" s="18">
        <f t="shared" si="63"/>
        <v>0</v>
      </c>
      <c r="L170" s="18">
        <f t="shared" si="63"/>
        <v>0</v>
      </c>
      <c r="M170" s="18">
        <f t="shared" si="63"/>
        <v>0</v>
      </c>
      <c r="N170" s="18">
        <f t="shared" si="63"/>
        <v>0</v>
      </c>
      <c r="O170" s="18">
        <f t="shared" si="63"/>
        <v>0</v>
      </c>
      <c r="P170" s="18">
        <f t="shared" si="63"/>
        <v>0</v>
      </c>
      <c r="Q170" s="18">
        <f t="shared" si="63"/>
        <v>54674</v>
      </c>
    </row>
    <row r="171" spans="1:17" ht="28.5" customHeight="1" x14ac:dyDescent="0.25">
      <c r="A171" s="58" t="s">
        <v>68</v>
      </c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7" ht="16.5" customHeight="1" x14ac:dyDescent="0.25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M172" s="11"/>
    </row>
    <row r="173" spans="1:17" ht="16.5" customHeight="1" x14ac:dyDescent="0.25">
      <c r="A173" s="60"/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1:17" ht="16.5" customHeight="1" x14ac:dyDescent="0.25">
      <c r="A174" s="60"/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1:17" ht="16.5" customHeight="1" x14ac:dyDescent="0.25">
      <c r="A175" s="60"/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1:17" ht="16.5" customHeight="1" x14ac:dyDescent="0.25">
      <c r="A176" s="60"/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1:10" ht="16.5" customHeight="1" x14ac:dyDescent="0.25">
      <c r="A177" s="60"/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1:10" ht="16.5" customHeight="1" x14ac:dyDescent="0.25">
      <c r="A178" s="60"/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1:10" ht="16.5" customHeight="1" x14ac:dyDescent="0.25">
      <c r="A179" s="60"/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1:10" x14ac:dyDescent="0.25">
      <c r="A180" s="60"/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1:10" ht="18" customHeight="1" x14ac:dyDescent="0.25">
      <c r="A181" s="60"/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1:10" ht="16.5" customHeight="1" x14ac:dyDescent="0.25">
      <c r="A182" s="60"/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1:10" ht="22.5" customHeight="1" x14ac:dyDescent="0.25"/>
    <row r="184" spans="1:10" ht="16.5" x14ac:dyDescent="0.25">
      <c r="B184" s="40"/>
      <c r="C184" s="3" t="s">
        <v>66</v>
      </c>
      <c r="D184" s="3"/>
      <c r="E184" s="61"/>
      <c r="F184" s="61"/>
      <c r="G184" s="61"/>
      <c r="H184" s="62" t="s">
        <v>67</v>
      </c>
      <c r="I184" s="62"/>
      <c r="J184" s="62"/>
    </row>
    <row r="185" spans="1:10" ht="16.5" x14ac:dyDescent="0.25">
      <c r="B185" s="40"/>
      <c r="C185" s="3"/>
      <c r="D185" s="3"/>
      <c r="E185" s="46"/>
      <c r="F185" s="46"/>
      <c r="G185" s="46"/>
    </row>
    <row r="186" spans="1:10" ht="16.5" x14ac:dyDescent="0.25">
      <c r="B186" s="40"/>
      <c r="C186" s="3"/>
      <c r="D186" s="3"/>
      <c r="E186" s="53"/>
      <c r="F186" s="53"/>
      <c r="G186" s="53"/>
      <c r="H186" s="62"/>
      <c r="I186" s="62"/>
      <c r="J186" s="62"/>
    </row>
    <row r="187" spans="1:10" ht="16.5" x14ac:dyDescent="0.25">
      <c r="B187" s="40"/>
      <c r="C187" s="3"/>
      <c r="D187" s="3"/>
      <c r="E187" s="42"/>
      <c r="F187" s="42"/>
      <c r="G187" s="42"/>
      <c r="H187" s="41"/>
      <c r="I187" s="41"/>
      <c r="J187" s="41"/>
    </row>
    <row r="188" spans="1:10" ht="16.5" x14ac:dyDescent="0.25">
      <c r="B188" s="40"/>
      <c r="C188" s="3"/>
      <c r="D188" s="3"/>
      <c r="E188" s="53"/>
      <c r="F188" s="63"/>
      <c r="G188" s="63"/>
      <c r="H188" s="41"/>
      <c r="I188" s="41"/>
      <c r="J188" s="41"/>
    </row>
    <row r="189" spans="1:10" ht="16.5" x14ac:dyDescent="0.25">
      <c r="B189" s="40"/>
      <c r="C189" s="3"/>
      <c r="D189" s="3"/>
      <c r="E189" s="42"/>
      <c r="F189" s="42"/>
      <c r="G189" s="42"/>
      <c r="H189" s="41"/>
      <c r="I189" s="41"/>
      <c r="J189" s="41"/>
    </row>
    <row r="190" spans="1:10" ht="16.5" x14ac:dyDescent="0.25">
      <c r="B190" s="40"/>
      <c r="C190" s="3"/>
      <c r="D190" s="3"/>
      <c r="E190" s="53"/>
      <c r="F190" s="63"/>
      <c r="G190" s="63"/>
      <c r="H190" s="41"/>
      <c r="I190" s="41"/>
      <c r="J190" s="41"/>
    </row>
    <row r="191" spans="1:10" x14ac:dyDescent="0.25">
      <c r="B191" s="40"/>
      <c r="E191" s="64"/>
      <c r="F191" s="64"/>
      <c r="G191" s="64"/>
    </row>
    <row r="192" spans="1:10" ht="16.5" x14ac:dyDescent="0.25">
      <c r="B192" s="40"/>
      <c r="C192" s="3" t="s">
        <v>53</v>
      </c>
      <c r="D192" s="3"/>
      <c r="E192" s="65"/>
      <c r="F192" s="65"/>
      <c r="G192" s="65"/>
      <c r="H192" s="62" t="s">
        <v>54</v>
      </c>
      <c r="I192" s="62"/>
      <c r="J192" s="62"/>
    </row>
    <row r="193" spans="2:7" ht="16.5" x14ac:dyDescent="0.25">
      <c r="B193" s="40"/>
      <c r="C193" s="35">
        <v>250261</v>
      </c>
      <c r="D193" s="3"/>
      <c r="E193" s="46"/>
      <c r="F193" s="46"/>
      <c r="G193" s="46"/>
    </row>
  </sheetData>
  <mergeCells count="96">
    <mergeCell ref="A12:Q12"/>
    <mergeCell ref="M1:Q1"/>
    <mergeCell ref="M2:Q2"/>
    <mergeCell ref="M3:Q3"/>
    <mergeCell ref="M4:Q4"/>
    <mergeCell ref="M5:Q5"/>
    <mergeCell ref="M6:Q6"/>
    <mergeCell ref="M7:Q7"/>
    <mergeCell ref="M8:Q8"/>
    <mergeCell ref="M9:Q9"/>
    <mergeCell ref="A10:Q10"/>
    <mergeCell ref="A11:Q11"/>
    <mergeCell ref="P13:Q13"/>
    <mergeCell ref="A14:A15"/>
    <mergeCell ref="B14:B15"/>
    <mergeCell ref="C14:C15"/>
    <mergeCell ref="D14:D15"/>
    <mergeCell ref="E14:E15"/>
    <mergeCell ref="F14:Q14"/>
    <mergeCell ref="A31:A37"/>
    <mergeCell ref="B31:B37"/>
    <mergeCell ref="C31:C37"/>
    <mergeCell ref="A38:A44"/>
    <mergeCell ref="B38:B44"/>
    <mergeCell ref="C38:C44"/>
    <mergeCell ref="A45:A51"/>
    <mergeCell ref="B45:B51"/>
    <mergeCell ref="C45:C51"/>
    <mergeCell ref="A52:A58"/>
    <mergeCell ref="B52:B58"/>
    <mergeCell ref="C52:C58"/>
    <mergeCell ref="A59:A65"/>
    <mergeCell ref="B59:B65"/>
    <mergeCell ref="C59:C65"/>
    <mergeCell ref="A66:A72"/>
    <mergeCell ref="B66:B72"/>
    <mergeCell ref="C66:C72"/>
    <mergeCell ref="A73:A79"/>
    <mergeCell ref="B73:B79"/>
    <mergeCell ref="C73:C79"/>
    <mergeCell ref="A80:A86"/>
    <mergeCell ref="B80:B86"/>
    <mergeCell ref="C80:C86"/>
    <mergeCell ref="A101:A107"/>
    <mergeCell ref="B101:B107"/>
    <mergeCell ref="C101:C107"/>
    <mergeCell ref="A87:A93"/>
    <mergeCell ref="B87:B93"/>
    <mergeCell ref="C87:C93"/>
    <mergeCell ref="A94:A100"/>
    <mergeCell ref="B94:B100"/>
    <mergeCell ref="C94:C100"/>
    <mergeCell ref="A108:A114"/>
    <mergeCell ref="B108:B114"/>
    <mergeCell ref="C108:C114"/>
    <mergeCell ref="A122:A128"/>
    <mergeCell ref="B122:B128"/>
    <mergeCell ref="C122:C128"/>
    <mergeCell ref="A115:A121"/>
    <mergeCell ref="B115:B121"/>
    <mergeCell ref="C115:C121"/>
    <mergeCell ref="A129:A135"/>
    <mergeCell ref="B129:B135"/>
    <mergeCell ref="C129:C135"/>
    <mergeCell ref="A136:A142"/>
    <mergeCell ref="B136:B142"/>
    <mergeCell ref="C136:C142"/>
    <mergeCell ref="E190:G190"/>
    <mergeCell ref="E191:G191"/>
    <mergeCell ref="E192:G192"/>
    <mergeCell ref="H192:J192"/>
    <mergeCell ref="A143:A149"/>
    <mergeCell ref="B143:B149"/>
    <mergeCell ref="C143:C149"/>
    <mergeCell ref="A157:A163"/>
    <mergeCell ref="B157:B163"/>
    <mergeCell ref="C157:C163"/>
    <mergeCell ref="A150:A156"/>
    <mergeCell ref="B150:B156"/>
    <mergeCell ref="C150:C156"/>
    <mergeCell ref="E193:G193"/>
    <mergeCell ref="A17:A23"/>
    <mergeCell ref="B17:B23"/>
    <mergeCell ref="C17:C23"/>
    <mergeCell ref="A24:A30"/>
    <mergeCell ref="B24:B30"/>
    <mergeCell ref="C24:C30"/>
    <mergeCell ref="E186:G186"/>
    <mergeCell ref="A164:B170"/>
    <mergeCell ref="C164:C170"/>
    <mergeCell ref="A171:J182"/>
    <mergeCell ref="E184:G184"/>
    <mergeCell ref="H184:J184"/>
    <mergeCell ref="E185:G185"/>
    <mergeCell ref="H186:J186"/>
    <mergeCell ref="E188:G188"/>
  </mergeCells>
  <pageMargins left="0.11811023622047245" right="0" top="0.39370078740157483" bottom="0" header="0" footer="0"/>
  <pageSetup paperSize="9" scale="40" fitToHeight="0" orientation="landscape" r:id="rId1"/>
  <rowBreaks count="5" manualBreakCount="5">
    <brk id="51" max="16" man="1"/>
    <brk id="93" max="16" man="1"/>
    <brk id="142" max="16" man="1"/>
    <brk id="156" max="16" man="1"/>
    <brk id="19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январь</vt:lpstr>
      <vt:lpstr>январь!Заголовки_для_печати</vt:lpstr>
      <vt:lpstr>январь!Область_печати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2024-01-24T12:16:43Z</dcterms:modified>
</cp:coreProperties>
</file>