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bolshakovaon\Desktop\МП16 УМИ\2025-2030\6_изменения декабрь 2025\"/>
    </mc:Choice>
  </mc:AlternateContent>
  <xr:revisionPtr revIDLastSave="0" documentId="13_ncr:1_{68842ADC-728B-427B-A67B-7CD7A4C5B70A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Раздел 2" sheetId="1" r:id="rId1"/>
    <sheet name="Раздел 3" sheetId="2" r:id="rId2"/>
    <sheet name="Раздел 4 " sheetId="3" r:id="rId3"/>
    <sheet name="Раздел 5" sheetId="4" r:id="rId4"/>
    <sheet name="Раздел 6" sheetId="5" r:id="rId5"/>
  </sheets>
  <definedNames>
    <definedName name="_ftn1" localSheetId="0">'Раздел 2'!$A$8</definedName>
    <definedName name="_ftn2" localSheetId="0">'Раздел 2'!#REF!</definedName>
    <definedName name="_ftn3" localSheetId="0">'Раздел 2'!#REF!</definedName>
    <definedName name="_ftn4" localSheetId="0">'Раздел 2'!#REF!</definedName>
    <definedName name="_ftn5" localSheetId="0">'Раздел 2'!#REF!</definedName>
    <definedName name="_ftn6" localSheetId="0">'Раздел 2'!#REF!</definedName>
    <definedName name="_ftn7" localSheetId="0">'Раздел 2'!#REF!</definedName>
    <definedName name="_ftn8" localSheetId="0">'Раздел 2'!#REF!</definedName>
    <definedName name="_ftnref1" localSheetId="0">'Раздел 2'!$B$1</definedName>
    <definedName name="_ftnref2" localSheetId="0">'Раздел 2'!$C$1</definedName>
    <definedName name="_ftnref3" localSheetId="0">'Раздел 2'!$E$1</definedName>
    <definedName name="_ftnref4" localSheetId="0">'Раздел 2'!$G$1</definedName>
    <definedName name="_ftnref5" localSheetId="0">'Раздел 2'!$K$1</definedName>
    <definedName name="_ftnref6" localSheetId="0">'Раздел 2'!$L$1</definedName>
    <definedName name="_ftnref7" localSheetId="0">'Раздел 2'!$M$1</definedName>
    <definedName name="_ftnref8" localSheetId="0">'Раздел 2'!$G$2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5" i="4" l="1"/>
  <c r="D86" i="4"/>
  <c r="D143" i="4"/>
  <c r="I47" i="4" l="1"/>
  <c r="H47" i="4"/>
  <c r="G47" i="4"/>
  <c r="F47" i="4"/>
  <c r="E47" i="4"/>
  <c r="D47" i="4"/>
  <c r="I46" i="4"/>
  <c r="I37" i="4" s="1"/>
  <c r="H46" i="4"/>
  <c r="G46" i="4"/>
  <c r="F46" i="4"/>
  <c r="E46" i="4"/>
  <c r="D46" i="4"/>
  <c r="I55" i="4"/>
  <c r="H55" i="4"/>
  <c r="H38" i="4" s="1"/>
  <c r="H13" i="4" s="1"/>
  <c r="G55" i="4"/>
  <c r="G38" i="4" s="1"/>
  <c r="G13" i="4" s="1"/>
  <c r="F55" i="4"/>
  <c r="E55" i="4"/>
  <c r="D55" i="4"/>
  <c r="I54" i="4"/>
  <c r="H54" i="4"/>
  <c r="G54" i="4"/>
  <c r="F54" i="4"/>
  <c r="E54" i="4"/>
  <c r="D54" i="4"/>
  <c r="I63" i="4"/>
  <c r="H63" i="4"/>
  <c r="G63" i="4"/>
  <c r="F63" i="4"/>
  <c r="E63" i="4"/>
  <c r="D63" i="4"/>
  <c r="I62" i="4"/>
  <c r="H62" i="4"/>
  <c r="G62" i="4"/>
  <c r="F62" i="4"/>
  <c r="E62" i="4"/>
  <c r="D62" i="4"/>
  <c r="E79" i="4"/>
  <c r="I103" i="4"/>
  <c r="I79" i="4" s="1"/>
  <c r="H103" i="4"/>
  <c r="H79" i="4" s="1"/>
  <c r="G103" i="4"/>
  <c r="G79" i="4" s="1"/>
  <c r="F103" i="4"/>
  <c r="F79" i="4" s="1"/>
  <c r="E103" i="4"/>
  <c r="D103" i="4"/>
  <c r="D79" i="4" s="1"/>
  <c r="I102" i="4"/>
  <c r="I78" i="4" s="1"/>
  <c r="H102" i="4"/>
  <c r="H99" i="4" s="1"/>
  <c r="G102" i="4"/>
  <c r="G99" i="4" s="1"/>
  <c r="F102" i="4"/>
  <c r="F99" i="4" s="1"/>
  <c r="E102" i="4"/>
  <c r="E99" i="4" s="1"/>
  <c r="I99" i="4"/>
  <c r="D102" i="4"/>
  <c r="D99" i="4" s="1"/>
  <c r="I124" i="4"/>
  <c r="H124" i="4"/>
  <c r="G124" i="4"/>
  <c r="F124" i="4"/>
  <c r="E124" i="4"/>
  <c r="D124" i="4"/>
  <c r="I116" i="4"/>
  <c r="H116" i="4"/>
  <c r="G116" i="4"/>
  <c r="F116" i="4"/>
  <c r="E116" i="4"/>
  <c r="D116" i="4"/>
  <c r="I108" i="4"/>
  <c r="H108" i="4"/>
  <c r="G108" i="4"/>
  <c r="F108" i="4"/>
  <c r="E108" i="4"/>
  <c r="D108" i="4"/>
  <c r="J115" i="4"/>
  <c r="J114" i="4"/>
  <c r="J113" i="4"/>
  <c r="J112" i="4"/>
  <c r="J47" i="4" s="1"/>
  <c r="J111" i="4"/>
  <c r="J46" i="4" s="1"/>
  <c r="J110" i="4"/>
  <c r="J109" i="4"/>
  <c r="J108" i="4" s="1"/>
  <c r="J106" i="4"/>
  <c r="J105" i="4"/>
  <c r="J104" i="4"/>
  <c r="J101" i="4"/>
  <c r="J100" i="4"/>
  <c r="J123" i="4"/>
  <c r="J122" i="4"/>
  <c r="J121" i="4"/>
  <c r="J120" i="4"/>
  <c r="J55" i="4" s="1"/>
  <c r="J119" i="4"/>
  <c r="J54" i="4" s="1"/>
  <c r="J118" i="4"/>
  <c r="J117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I45" i="4"/>
  <c r="H45" i="4"/>
  <c r="G45" i="4"/>
  <c r="F45" i="4"/>
  <c r="E45" i="4"/>
  <c r="D45" i="4"/>
  <c r="I44" i="4"/>
  <c r="H44" i="4"/>
  <c r="G44" i="4"/>
  <c r="F44" i="4"/>
  <c r="E44" i="4"/>
  <c r="D44" i="4"/>
  <c r="I58" i="4"/>
  <c r="H58" i="4"/>
  <c r="G58" i="4"/>
  <c r="F58" i="4"/>
  <c r="E58" i="4"/>
  <c r="D58" i="4"/>
  <c r="I57" i="4"/>
  <c r="H57" i="4"/>
  <c r="G57" i="4"/>
  <c r="F57" i="4"/>
  <c r="E57" i="4"/>
  <c r="D57" i="4"/>
  <c r="I56" i="4"/>
  <c r="H56" i="4"/>
  <c r="G56" i="4"/>
  <c r="F56" i="4"/>
  <c r="E56" i="4"/>
  <c r="D56" i="4"/>
  <c r="I53" i="4"/>
  <c r="H53" i="4"/>
  <c r="G53" i="4"/>
  <c r="F53" i="4"/>
  <c r="E53" i="4"/>
  <c r="D53" i="4"/>
  <c r="I52" i="4"/>
  <c r="H52" i="4"/>
  <c r="G52" i="4"/>
  <c r="F52" i="4"/>
  <c r="E52" i="4"/>
  <c r="D52" i="4"/>
  <c r="I41" i="4"/>
  <c r="H41" i="4"/>
  <c r="G41" i="4"/>
  <c r="F41" i="4"/>
  <c r="E41" i="4"/>
  <c r="D41" i="4"/>
  <c r="I40" i="4"/>
  <c r="H40" i="4"/>
  <c r="G40" i="4"/>
  <c r="F40" i="4"/>
  <c r="E40" i="4"/>
  <c r="D40" i="4"/>
  <c r="I39" i="4"/>
  <c r="H39" i="4"/>
  <c r="G39" i="4"/>
  <c r="F39" i="4"/>
  <c r="E39" i="4"/>
  <c r="D39" i="4"/>
  <c r="I36" i="4"/>
  <c r="H36" i="4"/>
  <c r="G36" i="4"/>
  <c r="F36" i="4"/>
  <c r="E36" i="4"/>
  <c r="D36" i="4"/>
  <c r="I35" i="4"/>
  <c r="I34" i="4" s="1"/>
  <c r="H35" i="4"/>
  <c r="G35" i="4"/>
  <c r="F35" i="4"/>
  <c r="E35" i="4"/>
  <c r="D35" i="4"/>
  <c r="D94" i="4"/>
  <c r="D91" i="4" s="1"/>
  <c r="D140" i="4"/>
  <c r="D83" i="4"/>
  <c r="F143" i="4"/>
  <c r="F21" i="4" s="1"/>
  <c r="E143" i="4"/>
  <c r="E140" i="4" s="1"/>
  <c r="E86" i="4"/>
  <c r="E78" i="4" s="1"/>
  <c r="J135" i="4"/>
  <c r="J147" i="4"/>
  <c r="J146" i="4"/>
  <c r="J145" i="4"/>
  <c r="J142" i="4"/>
  <c r="J141" i="4"/>
  <c r="I140" i="4"/>
  <c r="H140" i="4"/>
  <c r="G140" i="4"/>
  <c r="J139" i="4"/>
  <c r="J138" i="4"/>
  <c r="J137" i="4"/>
  <c r="J136" i="4"/>
  <c r="J134" i="4"/>
  <c r="J133" i="4"/>
  <c r="I132" i="4"/>
  <c r="H132" i="4"/>
  <c r="G132" i="4"/>
  <c r="F132" i="4"/>
  <c r="E132" i="4"/>
  <c r="J131" i="4"/>
  <c r="J66" i="4" s="1"/>
  <c r="J130" i="4"/>
  <c r="J65" i="4" s="1"/>
  <c r="J129" i="4"/>
  <c r="J64" i="4" s="1"/>
  <c r="J128" i="4"/>
  <c r="J63" i="4" s="1"/>
  <c r="J127" i="4"/>
  <c r="J62" i="4" s="1"/>
  <c r="J126" i="4"/>
  <c r="J61" i="4" s="1"/>
  <c r="J125" i="4"/>
  <c r="J52" i="4" s="1"/>
  <c r="J98" i="4"/>
  <c r="J33" i="4" s="1"/>
  <c r="J97" i="4"/>
  <c r="J32" i="4" s="1"/>
  <c r="J96" i="4"/>
  <c r="J31" i="4" s="1"/>
  <c r="J95" i="4"/>
  <c r="J93" i="4"/>
  <c r="J45" i="4" s="1"/>
  <c r="J92" i="4"/>
  <c r="J35" i="4" s="1"/>
  <c r="I91" i="4"/>
  <c r="H91" i="4"/>
  <c r="G91" i="4"/>
  <c r="F91" i="4"/>
  <c r="E91" i="4"/>
  <c r="J90" i="4"/>
  <c r="J89" i="4"/>
  <c r="J88" i="4"/>
  <c r="J87" i="4"/>
  <c r="J85" i="4"/>
  <c r="J84" i="4"/>
  <c r="I83" i="4"/>
  <c r="H83" i="4"/>
  <c r="G83" i="4"/>
  <c r="F83" i="4"/>
  <c r="I82" i="4"/>
  <c r="I16" i="4" s="1"/>
  <c r="H82" i="4"/>
  <c r="H16" i="4" s="1"/>
  <c r="G82" i="4"/>
  <c r="G16" i="4" s="1"/>
  <c r="F82" i="4"/>
  <c r="F16" i="4" s="1"/>
  <c r="E82" i="4"/>
  <c r="E16" i="4" s="1"/>
  <c r="D82" i="4"/>
  <c r="D16" i="4" s="1"/>
  <c r="I81" i="4"/>
  <c r="I15" i="4" s="1"/>
  <c r="H81" i="4"/>
  <c r="H15" i="4" s="1"/>
  <c r="G81" i="4"/>
  <c r="G15" i="4" s="1"/>
  <c r="F81" i="4"/>
  <c r="F15" i="4" s="1"/>
  <c r="E81" i="4"/>
  <c r="E15" i="4" s="1"/>
  <c r="D81" i="4"/>
  <c r="D15" i="4" s="1"/>
  <c r="I80" i="4"/>
  <c r="I14" i="4" s="1"/>
  <c r="H80" i="4"/>
  <c r="H14" i="4" s="1"/>
  <c r="G80" i="4"/>
  <c r="G14" i="4" s="1"/>
  <c r="F80" i="4"/>
  <c r="F14" i="4" s="1"/>
  <c r="E80" i="4"/>
  <c r="E14" i="4" s="1"/>
  <c r="D80" i="4"/>
  <c r="D14" i="4" s="1"/>
  <c r="I77" i="4"/>
  <c r="I11" i="4" s="1"/>
  <c r="H77" i="4"/>
  <c r="H11" i="4" s="1"/>
  <c r="G77" i="4"/>
  <c r="G11" i="4" s="1"/>
  <c r="F77" i="4"/>
  <c r="F11" i="4" s="1"/>
  <c r="E77" i="4"/>
  <c r="E11" i="4" s="1"/>
  <c r="D77" i="4"/>
  <c r="D11" i="4" s="1"/>
  <c r="I76" i="4"/>
  <c r="I10" i="4" s="1"/>
  <c r="H76" i="4"/>
  <c r="H10" i="4" s="1"/>
  <c r="G76" i="4"/>
  <c r="G10" i="4" s="1"/>
  <c r="F76" i="4"/>
  <c r="E76" i="4"/>
  <c r="E10" i="4" s="1"/>
  <c r="D76" i="4"/>
  <c r="D10" i="4" s="1"/>
  <c r="J74" i="4"/>
  <c r="J73" i="4"/>
  <c r="J72" i="4"/>
  <c r="J71" i="4"/>
  <c r="J70" i="4"/>
  <c r="J69" i="4"/>
  <c r="J68" i="4"/>
  <c r="I67" i="4"/>
  <c r="H67" i="4"/>
  <c r="G67" i="4"/>
  <c r="F67" i="4"/>
  <c r="E67" i="4"/>
  <c r="D67" i="4"/>
  <c r="I66" i="4"/>
  <c r="H66" i="4"/>
  <c r="G66" i="4"/>
  <c r="F66" i="4"/>
  <c r="E66" i="4"/>
  <c r="D66" i="4"/>
  <c r="I65" i="4"/>
  <c r="H65" i="4"/>
  <c r="G65" i="4"/>
  <c r="F65" i="4"/>
  <c r="E65" i="4"/>
  <c r="D65" i="4"/>
  <c r="I64" i="4"/>
  <c r="H64" i="4"/>
  <c r="G64" i="4"/>
  <c r="F64" i="4"/>
  <c r="E64" i="4"/>
  <c r="D64" i="4"/>
  <c r="I61" i="4"/>
  <c r="H61" i="4"/>
  <c r="G61" i="4"/>
  <c r="F61" i="4"/>
  <c r="E61" i="4"/>
  <c r="D61" i="4"/>
  <c r="I60" i="4"/>
  <c r="H60" i="4"/>
  <c r="G60" i="4"/>
  <c r="F60" i="4"/>
  <c r="E60" i="4"/>
  <c r="D60" i="4"/>
  <c r="I33" i="4"/>
  <c r="H33" i="4"/>
  <c r="G33" i="4"/>
  <c r="F33" i="4"/>
  <c r="E33" i="4"/>
  <c r="D33" i="4"/>
  <c r="I32" i="4"/>
  <c r="H32" i="4"/>
  <c r="G32" i="4"/>
  <c r="F32" i="4"/>
  <c r="E32" i="4"/>
  <c r="D32" i="4"/>
  <c r="I31" i="4"/>
  <c r="H31" i="4"/>
  <c r="G31" i="4"/>
  <c r="F31" i="4"/>
  <c r="E31" i="4"/>
  <c r="D31" i="4"/>
  <c r="I30" i="4"/>
  <c r="H30" i="4"/>
  <c r="G30" i="4"/>
  <c r="F30" i="4"/>
  <c r="E30" i="4"/>
  <c r="D30" i="4"/>
  <c r="I29" i="4"/>
  <c r="H29" i="4"/>
  <c r="G29" i="4"/>
  <c r="F29" i="4"/>
  <c r="E29" i="4"/>
  <c r="I28" i="4"/>
  <c r="H28" i="4"/>
  <c r="G28" i="4"/>
  <c r="F28" i="4"/>
  <c r="E28" i="4"/>
  <c r="D28" i="4"/>
  <c r="I27" i="4"/>
  <c r="H27" i="4"/>
  <c r="G27" i="4"/>
  <c r="F27" i="4"/>
  <c r="E27" i="4"/>
  <c r="D27" i="4"/>
  <c r="I25" i="4"/>
  <c r="H25" i="4"/>
  <c r="G25" i="4"/>
  <c r="F25" i="4"/>
  <c r="E25" i="4"/>
  <c r="D25" i="4"/>
  <c r="I24" i="4"/>
  <c r="H24" i="4"/>
  <c r="G24" i="4"/>
  <c r="F24" i="4"/>
  <c r="E24" i="4"/>
  <c r="D24" i="4"/>
  <c r="I23" i="4"/>
  <c r="H23" i="4"/>
  <c r="G23" i="4"/>
  <c r="F23" i="4"/>
  <c r="E23" i="4"/>
  <c r="D23" i="4"/>
  <c r="I22" i="4"/>
  <c r="H22" i="4"/>
  <c r="G22" i="4"/>
  <c r="F22" i="4"/>
  <c r="E22" i="4"/>
  <c r="D22" i="4"/>
  <c r="I21" i="4"/>
  <c r="H21" i="4"/>
  <c r="G21" i="4"/>
  <c r="I20" i="4"/>
  <c r="H20" i="4"/>
  <c r="G20" i="4"/>
  <c r="F20" i="4"/>
  <c r="E20" i="4"/>
  <c r="D20" i="4"/>
  <c r="I19" i="4"/>
  <c r="H19" i="4"/>
  <c r="H18" i="4" s="1"/>
  <c r="G19" i="4"/>
  <c r="F19" i="4"/>
  <c r="E19" i="4"/>
  <c r="D19" i="4"/>
  <c r="I18" i="4" l="1"/>
  <c r="I38" i="4"/>
  <c r="I13" i="4" s="1"/>
  <c r="D38" i="4"/>
  <c r="D13" i="4" s="1"/>
  <c r="J102" i="4"/>
  <c r="J99" i="4" s="1"/>
  <c r="E38" i="4"/>
  <c r="E13" i="4" s="1"/>
  <c r="E37" i="4"/>
  <c r="E34" i="4" s="1"/>
  <c r="F37" i="4"/>
  <c r="F34" i="4" s="1"/>
  <c r="F18" i="4"/>
  <c r="G34" i="4"/>
  <c r="F38" i="4"/>
  <c r="F13" i="4" s="1"/>
  <c r="G37" i="4"/>
  <c r="G18" i="4"/>
  <c r="H37" i="4"/>
  <c r="H34" i="4" s="1"/>
  <c r="I12" i="4"/>
  <c r="I9" i="4" s="1"/>
  <c r="I75" i="4"/>
  <c r="J37" i="4"/>
  <c r="J38" i="4"/>
  <c r="J13" i="4" s="1"/>
  <c r="E75" i="4"/>
  <c r="E12" i="4"/>
  <c r="E9" i="4" s="1"/>
  <c r="D78" i="4"/>
  <c r="D75" i="4" s="1"/>
  <c r="F78" i="4"/>
  <c r="J124" i="4"/>
  <c r="G78" i="4"/>
  <c r="G12" i="4" s="1"/>
  <c r="G9" i="4" s="1"/>
  <c r="J103" i="4"/>
  <c r="J79" i="4" s="1"/>
  <c r="H78" i="4"/>
  <c r="J116" i="4"/>
  <c r="D37" i="4"/>
  <c r="D34" i="4" s="1"/>
  <c r="D59" i="4"/>
  <c r="G59" i="4"/>
  <c r="F51" i="4"/>
  <c r="F43" i="4"/>
  <c r="G43" i="4"/>
  <c r="G51" i="4"/>
  <c r="I59" i="4"/>
  <c r="H43" i="4"/>
  <c r="H59" i="4"/>
  <c r="I51" i="4"/>
  <c r="I43" i="4"/>
  <c r="H51" i="4"/>
  <c r="E59" i="4"/>
  <c r="D51" i="4"/>
  <c r="D43" i="4"/>
  <c r="F59" i="4"/>
  <c r="E51" i="4"/>
  <c r="E43" i="4"/>
  <c r="J44" i="4"/>
  <c r="J43" i="4" s="1"/>
  <c r="J50" i="4"/>
  <c r="J36" i="4"/>
  <c r="J34" i="4" s="1"/>
  <c r="J49" i="4"/>
  <c r="D29" i="4"/>
  <c r="J48" i="4"/>
  <c r="J28" i="4"/>
  <c r="J57" i="4"/>
  <c r="J30" i="4"/>
  <c r="J24" i="4"/>
  <c r="J22" i="4"/>
  <c r="J56" i="4"/>
  <c r="J53" i="4"/>
  <c r="J51" i="4" s="1"/>
  <c r="J77" i="4"/>
  <c r="J11" i="4" s="1"/>
  <c r="J58" i="4"/>
  <c r="J40" i="4"/>
  <c r="J39" i="4"/>
  <c r="J81" i="4"/>
  <c r="J15" i="4" s="1"/>
  <c r="J82" i="4"/>
  <c r="J94" i="4"/>
  <c r="D26" i="4"/>
  <c r="F140" i="4"/>
  <c r="J41" i="4"/>
  <c r="F10" i="4"/>
  <c r="F26" i="4"/>
  <c r="H26" i="4"/>
  <c r="J16" i="4"/>
  <c r="J20" i="4"/>
  <c r="E26" i="4"/>
  <c r="E21" i="4"/>
  <c r="E18" i="4" s="1"/>
  <c r="G26" i="4"/>
  <c r="J67" i="4"/>
  <c r="J80" i="4"/>
  <c r="J14" i="4" s="1"/>
  <c r="I26" i="4"/>
  <c r="E83" i="4"/>
  <c r="J86" i="4"/>
  <c r="J132" i="4"/>
  <c r="J143" i="4"/>
  <c r="J19" i="4"/>
  <c r="D21" i="4"/>
  <c r="D18" i="4" s="1"/>
  <c r="J23" i="4"/>
  <c r="J25" i="4"/>
  <c r="J27" i="4"/>
  <c r="J60" i="4"/>
  <c r="J59" i="4" s="1"/>
  <c r="J76" i="4"/>
  <c r="D132" i="4"/>
  <c r="G75" i="4" l="1"/>
  <c r="F75" i="4"/>
  <c r="F12" i="4"/>
  <c r="F9" i="4" s="1"/>
  <c r="H12" i="4"/>
  <c r="H9" i="4" s="1"/>
  <c r="H75" i="4"/>
  <c r="J140" i="4"/>
  <c r="J83" i="4"/>
  <c r="J78" i="4"/>
  <c r="J75" i="4" s="1"/>
  <c r="J29" i="4"/>
  <c r="J26" i="4" s="1"/>
  <c r="J91" i="4"/>
  <c r="D12" i="4"/>
  <c r="D9" i="4" s="1"/>
  <c r="J21" i="4"/>
  <c r="J18" i="4" s="1"/>
  <c r="J10" i="4"/>
  <c r="J12" i="4" l="1"/>
  <c r="J9" i="4" s="1"/>
</calcChain>
</file>

<file path=xl/sharedStrings.xml><?xml version="1.0" encoding="utf-8"?>
<sst xmlns="http://schemas.openxmlformats.org/spreadsheetml/2006/main" count="343" uniqueCount="145">
  <si>
    <t>2. Показатели муниципальной программы</t>
  </si>
  <si>
    <t>№ п/п</t>
  </si>
  <si>
    <r>
      <t>Наименование показателя</t>
    </r>
    <r>
      <rPr>
        <vertAlign val="superscript"/>
        <sz val="12"/>
        <color theme="1"/>
        <rFont val="Times New Roman"/>
      </rPr>
      <t>2</t>
    </r>
  </si>
  <si>
    <r>
      <t>Уровень показателя</t>
    </r>
    <r>
      <rPr>
        <vertAlign val="superscript"/>
        <sz val="12"/>
        <color theme="1"/>
        <rFont val="Times New Roman"/>
      </rPr>
      <t>3</t>
    </r>
  </si>
  <si>
    <t>Единица измерения (по ОКЕИ)</t>
  </si>
  <si>
    <r>
      <t>Базовое значение</t>
    </r>
    <r>
      <rPr>
        <vertAlign val="superscript"/>
        <sz val="12"/>
        <color theme="1"/>
        <rFont val="Times New Roman"/>
      </rPr>
      <t>4</t>
    </r>
  </si>
  <si>
    <r>
      <t>Значение показателя по годам</t>
    </r>
    <r>
      <rPr>
        <vertAlign val="superscript"/>
        <sz val="12"/>
        <color theme="1"/>
        <rFont val="Times New Roman"/>
      </rPr>
      <t>5</t>
    </r>
  </si>
  <si>
    <r>
      <t>Документ</t>
    </r>
    <r>
      <rPr>
        <vertAlign val="superscript"/>
        <sz val="12"/>
        <color theme="1"/>
        <rFont val="Times New Roman"/>
      </rPr>
      <t>6</t>
    </r>
  </si>
  <si>
    <r>
      <t>Ответственный за достижение показателя</t>
    </r>
    <r>
      <rPr>
        <vertAlign val="superscript"/>
        <sz val="12"/>
        <color theme="1"/>
        <rFont val="Times New Roman"/>
      </rPr>
      <t>7</t>
    </r>
  </si>
  <si>
    <r>
      <t>Связь с показателями национальных целей</t>
    </r>
    <r>
      <rPr>
        <vertAlign val="superscript"/>
        <sz val="12"/>
        <color theme="1"/>
        <rFont val="Times New Roman"/>
      </rPr>
      <t>8</t>
    </r>
  </si>
  <si>
    <t>значение</t>
  </si>
  <si>
    <t>год</t>
  </si>
  <si>
    <t>1. Цель: «Повышение эффективности управления муниципальным имуществом муниципального образования Нефтеюганский район»</t>
  </si>
  <si>
    <t>1.</t>
  </si>
  <si>
    <t>Доля используемого недвижимого имущества в общем количестве недвижимого имущества муниципального образования Нефтеюганский район</t>
  </si>
  <si>
    <t>«МП»</t>
  </si>
  <si>
    <t>%</t>
  </si>
  <si>
    <r>
      <rPr>
        <u/>
        <sz val="12"/>
        <rFont val="Times New Roman"/>
      </rPr>
      <t>&gt;</t>
    </r>
    <r>
      <rPr>
        <sz val="12"/>
        <rFont val="Times New Roman"/>
      </rPr>
      <t xml:space="preserve"> 99</t>
    </r>
  </si>
  <si>
    <t>Распоряжение Департамента имущественных отношений Нефтеюганского района от 28.12.2022 № 464 «О системе показателей оценки эффективности управления муниципальным имуществом муниципального образования Нефтеюганский район»</t>
  </si>
  <si>
    <t>Департамент имущественных отношений Нефтеюганского района</t>
  </si>
  <si>
    <t>-</t>
  </si>
  <si>
    <t>2.</t>
  </si>
  <si>
    <t>Доля предоставленного субъектам малого и среднего предпринимательства, социально ориентированным некоммерческим организациям и физическим лицам, не являющимся индивидуальными предпринимателями и применяющим специальный режим «Налог на профессиональный доход», муниципального недвижимого имущества, свободного от прав третьих лиц, включенного в перечни, формируемые Департаментом имущественных отношений Нефтеюганского района</t>
  </si>
  <si>
    <r>
      <rPr>
        <vertAlign val="superscript"/>
        <sz val="12"/>
        <color theme="1"/>
        <rFont val="Times New Roman"/>
      </rPr>
      <t xml:space="preserve">2 </t>
    </r>
    <r>
      <rPr>
        <sz val="11"/>
        <color theme="1"/>
        <rFont val="Times New Roman"/>
      </rPr>
      <t>Приводятся показатели уровня муниципальной программы.</t>
    </r>
  </si>
  <si>
    <r>
      <rPr>
        <vertAlign val="superscript"/>
        <sz val="12"/>
        <color theme="1"/>
        <rFont val="Times New Roman"/>
      </rPr>
      <t>3</t>
    </r>
    <r>
      <rPr>
        <sz val="11"/>
        <color theme="1"/>
        <rFont val="Times New Roman"/>
      </rPr>
      <t xml:space="preserve"> Указывается уровень соответствия показателя для муниципальной программы: «НП» (национального проекта); «ГП» (государственной программы Ханты-Мансийского автономного округа - Югры); «ВДЛ» (показатели для оценки эффективности деятельности высших должностных лиц субъектов Российской Федерации), «МП» (муниципальная программа Нефтеюганского района). Допускается установление одновременно нескольких уровней.</t>
    </r>
  </si>
  <si>
    <r>
      <rPr>
        <vertAlign val="superscript"/>
        <sz val="12"/>
        <color theme="1"/>
        <rFont val="Times New Roman"/>
      </rPr>
      <t>4</t>
    </r>
    <r>
      <rPr>
        <sz val="11"/>
        <color theme="1"/>
        <rFont val="Times New Roman"/>
      </rPr>
      <t xml:space="preserve"> Здесь и далее в качестве базового значения показателя указывается фактическое значение за год, предшествующий году разработки проекта муниципальной программы. В случае отсутствия фактических данных, в качестве базового значения приводится плановое (прогнозное) значение.</t>
    </r>
  </si>
  <si>
    <r>
      <rPr>
        <vertAlign val="superscript"/>
        <sz val="12"/>
        <color theme="1"/>
        <rFont val="Times New Roman"/>
      </rPr>
      <t>5</t>
    </r>
    <r>
      <rPr>
        <sz val="11"/>
        <color theme="1"/>
        <rFont val="Times New Roman"/>
      </rPr>
      <t xml:space="preserve"> Заполняется с учетом выбранной периодичности наблюдения.</t>
    </r>
  </si>
  <si>
    <r>
      <rPr>
        <vertAlign val="superscript"/>
        <sz val="12"/>
        <color theme="1"/>
        <rFont val="Times New Roman"/>
      </rPr>
      <t>6</t>
    </r>
    <r>
      <rPr>
        <sz val="11"/>
        <color theme="1"/>
        <rFont val="Times New Roman"/>
      </rPr>
      <t xml:space="preserve"> Отражаются документы и (или) решения Президента Российской Федерации, Правительства Российской Федерации, Правительства автономного округа, администрации Нефтеюганского района, в соответствии с которыми данный показатель определен как приоритетный (Федеральный закон, Указ Президента Российской Федерации, единый план по достижению национальных целей развития, национальный проект, государственная программа Ханты-Мансийского автономного округа - Югры, документ стратегического планирования, постановление Губернатора автономного округа, Правительства автономного округа, администрации Нефтеюганского района или иной документ).</t>
    </r>
  </si>
  <si>
    <r>
      <rPr>
        <vertAlign val="superscript"/>
        <sz val="12"/>
        <color theme="1"/>
        <rFont val="Times New Roman"/>
      </rPr>
      <t>7</t>
    </r>
    <r>
      <rPr>
        <sz val="11"/>
        <color theme="1"/>
        <rFont val="Times New Roman"/>
      </rPr>
      <t xml:space="preserve"> Указывается наименование ответственного за достижение показателя структурного подразделения администрации Нефтеюганского района, иного органа местного самоуправления, учреждения.</t>
    </r>
  </si>
  <si>
    <r>
      <rPr>
        <vertAlign val="superscript"/>
        <sz val="12"/>
        <color theme="1"/>
        <rFont val="Times New Roman"/>
      </rPr>
      <t>8</t>
    </r>
    <r>
      <rPr>
        <sz val="11"/>
        <color theme="1"/>
        <rFont val="Times New Roman"/>
      </rPr>
      <t xml:space="preserve"> Наименование целевых показателей национальных целей, вклад в достижение которых обеспечивает показатель муниципальной программы.</t>
    </r>
  </si>
  <si>
    <r>
      <t>3. Помесячный план достижения показателей муниципальной программы в 2025 году</t>
    </r>
    <r>
      <rPr>
        <vertAlign val="superscript"/>
        <sz val="12"/>
        <color theme="1"/>
        <rFont val="Times New Roman"/>
      </rPr>
      <t>9</t>
    </r>
  </si>
  <si>
    <t xml:space="preserve">Цели/показатели муниципальной программы </t>
  </si>
  <si>
    <r>
      <t>Уровень показателя</t>
    </r>
    <r>
      <rPr>
        <vertAlign val="superscript"/>
        <sz val="12"/>
        <color theme="1"/>
        <rFont val="Times New Roman"/>
      </rPr>
      <t>10</t>
    </r>
  </si>
  <si>
    <r>
      <t>Плановые значения по месяцам</t>
    </r>
    <r>
      <rPr>
        <vertAlign val="superscript"/>
        <sz val="12"/>
        <color theme="1"/>
        <rFont val="Times New Roman"/>
      </rPr>
      <t>11</t>
    </r>
  </si>
  <si>
    <t>На конец 2025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</si>
  <si>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</si>
  <si>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</si>
  <si>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</si>
  <si>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</si>
  <si>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</si>
  <si>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</si>
  <si>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</si>
  <si>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</si>
  <si>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</si>
  <si>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</si>
  <si>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</si>
  <si>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Цель «Повышение эффективности управления муниципальным имуществом муниципального образования Нефтеюганский район»</t>
  </si>
  <si>
    <t>1.1.</t>
  </si>
  <si>
    <t>1.2.</t>
  </si>
  <si>
    <r>
      <rPr>
        <vertAlign val="superscript"/>
        <sz val="12"/>
        <color theme="1"/>
        <rFont val="Times New Roman"/>
      </rPr>
      <t>9</t>
    </r>
    <r>
      <rPr>
        <sz val="11"/>
        <color theme="1"/>
        <rFont val="Times New Roman"/>
      </rPr>
      <t xml:space="preserve"> Заполняется при наличии соответствующих показателей в паспорте муниципальной программы с учетом выбранной периодичности наблюдения.</t>
    </r>
  </si>
  <si>
    <r>
      <rPr>
        <vertAlign val="superscript"/>
        <sz val="12"/>
        <color theme="1"/>
        <rFont val="Times New Roman"/>
      </rPr>
      <t>10</t>
    </r>
    <r>
      <rPr>
        <sz val="11"/>
        <color theme="1"/>
        <rFont val="Times New Roman"/>
      </rPr>
      <t xml:space="preserve"> Заполняется в соответствии с разделом 2.</t>
    </r>
  </si>
  <si>
    <r>
      <rPr>
        <vertAlign val="superscript"/>
        <sz val="12"/>
        <color theme="1"/>
        <rFont val="Times New Roman"/>
      </rPr>
      <t>11</t>
    </r>
    <r>
      <rPr>
        <sz val="11"/>
        <color theme="1"/>
        <rFont val="Times New Roman"/>
      </rPr>
      <t xml:space="preserve"> Заполняется с учетом выбранной периодичности наблюдения.</t>
    </r>
  </si>
  <si>
    <t>4. Структура муниципальной программы</t>
  </si>
  <si>
    <r>
      <t>Задачи структурного элемента</t>
    </r>
    <r>
      <rPr>
        <vertAlign val="superscript"/>
        <sz val="12.5"/>
        <color theme="1"/>
        <rFont val="Times New Roman"/>
      </rPr>
      <t>12</t>
    </r>
  </si>
  <si>
    <r>
      <t>Краткое описание ожидаемых эффектов от реализации задачи структурного элемента</t>
    </r>
    <r>
      <rPr>
        <vertAlign val="superscript"/>
        <sz val="12.5"/>
        <color theme="1"/>
        <rFont val="Times New Roman"/>
      </rPr>
      <t>13</t>
    </r>
  </si>
  <si>
    <r>
      <t>Связь с показателями</t>
    </r>
    <r>
      <rPr>
        <vertAlign val="superscript"/>
        <sz val="12.5"/>
        <color theme="1"/>
        <rFont val="Times New Roman"/>
      </rPr>
      <t>14</t>
    </r>
  </si>
  <si>
    <r>
      <t>Муниципальный проект «Определение состава муниципального имущества, не соответствующего требованиям отнесения к категории имущества, предназначенного для реализации функций и полномочий органов местного самоуправления»
(Ченцова Мария Андреевна)</t>
    </r>
    <r>
      <rPr>
        <vertAlign val="superscript"/>
        <sz val="12.5"/>
        <color theme="1"/>
        <rFont val="Times New Roman"/>
      </rPr>
      <t>15</t>
    </r>
  </si>
  <si>
    <t>Ответственный за реализацию: Департамент имущественных отношений Нефтеюганского района</t>
  </si>
  <si>
    <t>Срок реализации: 2023 - 2025</t>
  </si>
  <si>
    <t xml:space="preserve">Определить состав муниципального имущества, не соответствующего требованиям отнесения к категории имущества, предназначенного для реализации функций и полномочий органов местного самоуправления. </t>
  </si>
  <si>
    <t>Выявление неиспользуемого имущества и вовлечение его в хозяйственный оборот и (или) выявление недвижимого имущества, используемого не по назначению.                                                                                                             Повышение доходной базы бюджета Нефтеюганского района.</t>
  </si>
  <si>
    <t xml:space="preserve">Доля используемого недвижимого имущества в общем количестве недвижимого имущества муниципального образования Нефтеюганский район                                                                                                                                     </t>
  </si>
  <si>
    <t>Комплекс процессных мероприятий «Управление и распоряжение муниципальным имуществом»</t>
  </si>
  <si>
    <t>Ответственный за реализацию: Департамент имущественных отношений Нефтеюганского района/ Департамент строительства и жилищно - коммунального комплекса Нефтеюганского района, Администрации городского и сельских поселений Нефтеюганского района</t>
  </si>
  <si>
    <t>Срок реализации: 2025 - 2030</t>
  </si>
  <si>
    <t>2.1.</t>
  </si>
  <si>
    <t xml:space="preserve">Совершенствование системы управления муниципальным имуществом Нефтеюганского района. </t>
  </si>
  <si>
    <t>Оптимизация состава муниципального имущества.                                                                                                        Совершенствование системы учета муниципального имущества, обеспечение полноты и достоверности информации в реестре муниципального имущества.                                                                            Повышение эффективности использования муниципального имущества с обеспечением оптимального уровня муниципальных расходов на управление муниципальным имуществом.                                                                                          Приватизация либо перепрофилирование (изменение целевого назначения имущества) муниципального недвижимого имущества, не соответствующего требованиям отнесения к категории имущества, предназначенного для реализации функций и полномочий органов местного самоуправления и (или) вовлечение его в хозяйственный оборот.                                                                                                  Увеличение неналоговых доходов бюджета района от управления муниципальным имуществом.                                                                                                                               Защита имущественных интересов Нефтеюганского района.</t>
  </si>
  <si>
    <t>Доля используемого недвижимого имущества в общем количестве недвижимого имущества муниципального образования Нефтеюганский район.                                                                                                                                     Доля предоставленного субъектам малого и среднего предпринимательства, социально ориентированным некоммерческим организациям и физическим лицам, не являющимся индивидуальными предпринимателями и применяющим специальный режим «Налог на профессиональный доход», муниципального недвижимого имущества, свободного от прав третьих лиц, включенного в перечни, формируемые Департаментом имущественных отношений Нефтеюганского района.</t>
  </si>
  <si>
    <t>3.</t>
  </si>
  <si>
    <t>Комплекс процессных мероприятий «Организационное и финансовое обеспечение деятельности департамента имущественных отношений Нефтеюганского района»</t>
  </si>
  <si>
    <t>3.1.</t>
  </si>
  <si>
    <t>Обеспечение условий для выполнения полномочий, возложенных на департамент имущественных отношений Нефтеюганского района.</t>
  </si>
  <si>
    <t>Обеспечение деятельности в соответствии с полномочиями Департамента имущественных отношений Нефтеюганского района.</t>
  </si>
  <si>
    <t>4.</t>
  </si>
  <si>
    <t>Комплекс процессных мероприятий «Обеспечение деятельности органов местного самоуправления Нефтеюганского района»</t>
  </si>
  <si>
    <t>4.1.</t>
  </si>
  <si>
    <t>Обеспечение условий для выполнения функций, возложенных на департамент имущественных отношений Нефтеюганского района.</t>
  </si>
  <si>
    <t>Обеспечение деятельности Департамента имущественных отношений Нефтеюганского района.</t>
  </si>
  <si>
    <r>
      <rPr>
        <vertAlign val="superscript"/>
        <sz val="12"/>
        <color theme="1"/>
        <rFont val="Times New Roman"/>
      </rPr>
      <t>12</t>
    </r>
    <r>
      <rPr>
        <sz val="11"/>
        <color theme="1"/>
        <rFont val="Times New Roman"/>
      </rPr>
      <t xml:space="preserve"> Приводятся ключевые (социально-значимые) задачи, планируемые к решению в рамках муниципальных и региональных проектов, комплексов процессных мероприятий.</t>
    </r>
  </si>
  <si>
    <r>
      <rPr>
        <vertAlign val="superscript"/>
        <sz val="12"/>
        <color theme="1"/>
        <rFont val="Times New Roman"/>
      </rPr>
      <t>13</t>
    </r>
    <r>
      <rPr>
        <sz val="11"/>
        <color theme="1"/>
        <rFont val="Times New Roman"/>
      </rPr>
      <t xml:space="preserve"> Приводится краткое описание социальных, экономических и иных эффектов реализации каждой задачи структурного элемента муниципальной программы. </t>
    </r>
  </si>
  <si>
    <r>
      <rPr>
        <vertAlign val="superscript"/>
        <sz val="12"/>
        <color theme="1"/>
        <rFont val="Times New Roman"/>
      </rPr>
      <t>14</t>
    </r>
    <r>
      <rPr>
        <sz val="11"/>
        <color theme="1"/>
        <rFont val="Times New Roman"/>
      </rPr>
      <t xml:space="preserve"> Указываются наименования показателей уровня муниципальной программы, на достижение которых направлен структурный элемент.</t>
    </r>
  </si>
  <si>
    <r>
      <rPr>
        <vertAlign val="superscript"/>
        <sz val="12"/>
        <color theme="1"/>
        <rFont val="Times New Roman"/>
      </rPr>
      <t>15</t>
    </r>
    <r>
      <rPr>
        <sz val="11"/>
        <color theme="1"/>
        <rFont val="Times New Roman"/>
      </rPr>
      <t xml:space="preserve"> Указывается куратор муниципального проекта в соответствии с паспортом проекта.</t>
    </r>
  </si>
  <si>
    <t>5. Финансовое обеспечение муниципальной программы</t>
  </si>
  <si>
    <t>Наименование муниципальной программы, структурного элемента / источник финансового обеспечения</t>
  </si>
  <si>
    <r>
      <t>Ответственный исполнитель/соисполнитель</t>
    </r>
    <r>
      <rPr>
        <vertAlign val="superscript"/>
        <sz val="12"/>
        <color theme="1"/>
        <rFont val="Times New Roman"/>
      </rPr>
      <t>16</t>
    </r>
  </si>
  <si>
    <t>Объем финансового обеспечения по годам реализации, тыс. рублей</t>
  </si>
  <si>
    <t>Всего</t>
  </si>
  <si>
    <t>Муниципальная программа (всего), в том числе:</t>
  </si>
  <si>
    <t>Департамент имущественных отношений Нефтеюганского района/ Департамент строительства и жилищно - коммунального комплекса Нефтеюганского района, Администрации городского и сельских поселений Нефтеюганского района</t>
  </si>
  <si>
    <t>Федеральный бюджет</t>
  </si>
  <si>
    <t>Бюджет автономного округа</t>
  </si>
  <si>
    <t>Местный бюджет</t>
  </si>
  <si>
    <t>Межбюджетные трансферты поселениям Нефтеюганского района*</t>
  </si>
  <si>
    <t>Объем налоговых расходов Нефтеюганского района**</t>
  </si>
  <si>
    <t>Средства поселений***</t>
  </si>
  <si>
    <t>Иные источники****</t>
  </si>
  <si>
    <r>
      <t>В том числе по ответственным исполнителям / соисполнителям</t>
    </r>
    <r>
      <rPr>
        <b/>
        <vertAlign val="superscript"/>
        <sz val="12"/>
        <color theme="1"/>
        <rFont val="Times New Roman"/>
      </rPr>
      <t>17</t>
    </r>
  </si>
  <si>
    <t>Всего:</t>
  </si>
  <si>
    <t>Департамент строительства и жилищно - коммунального комплекса Нефтеюганского района</t>
  </si>
  <si>
    <t>Администрации городского и сельских поселений Нефтеюганского района</t>
  </si>
  <si>
    <r>
      <t>1. Муниципальный проект</t>
    </r>
    <r>
      <rPr>
        <b/>
        <vertAlign val="superscript"/>
        <sz val="12"/>
        <color theme="1"/>
        <rFont val="Times New Roman"/>
      </rPr>
      <t>18</t>
    </r>
    <r>
      <rPr>
        <b/>
        <sz val="12"/>
        <color theme="1"/>
        <rFont val="Times New Roman"/>
      </rPr>
      <t xml:space="preserve"> «Определение состава муниципального имущества, не соответствующего требованиям отнесения к категории имущества, предназначенного для реализации функций и полномочий органов местного самоуправления» (всего), в том числе: </t>
    </r>
  </si>
  <si>
    <r>
      <t>2. Комплекс процессных мероприятий</t>
    </r>
    <r>
      <rPr>
        <b/>
        <vertAlign val="superscript"/>
        <sz val="12"/>
        <color theme="1"/>
        <rFont val="Times New Roman"/>
      </rPr>
      <t>18</t>
    </r>
    <r>
      <rPr>
        <b/>
        <sz val="12"/>
        <color theme="1"/>
        <rFont val="Times New Roman"/>
      </rPr>
      <t xml:space="preserve"> «Управление и распоряжение муниципальным имуществом» (всего), в том числе: </t>
    </r>
  </si>
  <si>
    <r>
      <t>Всего:</t>
    </r>
    <r>
      <rPr>
        <b/>
        <vertAlign val="superscript"/>
        <sz val="12"/>
        <color theme="1"/>
        <rFont val="Times New Roman"/>
      </rPr>
      <t>19</t>
    </r>
  </si>
  <si>
    <t xml:space="preserve"> Администрации городского, сельских поселений Нефтеюганского района</t>
  </si>
  <si>
    <r>
      <t>3. Комплекс процессных мероприятий</t>
    </r>
    <r>
      <rPr>
        <b/>
        <vertAlign val="superscript"/>
        <sz val="12"/>
        <color theme="1"/>
        <rFont val="Times New Roman"/>
      </rPr>
      <t>18</t>
    </r>
    <r>
      <rPr>
        <b/>
        <sz val="12"/>
        <color theme="1"/>
        <rFont val="Times New Roman"/>
      </rPr>
      <t xml:space="preserve"> «Организационное и финансовое обеспечение деятельности департамента имущественных отношений Нефтеюганского района» (всего), в том числе: </t>
    </r>
  </si>
  <si>
    <r>
      <t>4. Комплекс процессных мероприятий</t>
    </r>
    <r>
      <rPr>
        <b/>
        <vertAlign val="superscript"/>
        <sz val="12"/>
        <color theme="1"/>
        <rFont val="Times New Roman"/>
      </rPr>
      <t>18</t>
    </r>
    <r>
      <rPr>
        <b/>
        <sz val="12"/>
        <color theme="1"/>
        <rFont val="Times New Roman"/>
      </rPr>
      <t xml:space="preserve"> «Обеспечение деятельности органов местного самоуправления Нефтеюганского района» (всего), в том числе: </t>
    </r>
  </si>
  <si>
    <t>*указываются межбюджетные трансферты, переданные из бюджета Нефтеюганского района бюджетам городского и сельских поселений.</t>
  </si>
  <si>
    <t>*указываются межбюджетные трансферты, переданные из бюджета Нефтеюганского района бюджетам городского и сельских поселений. Данные средства указаны справочно и не суммируются по строке "Всего".</t>
  </si>
  <si>
    <t>** указывается при наличии.</t>
  </si>
  <si>
    <t>*** средства поселений - отражаются средства бюджетов городского и сельских поселений, предусмотренные в муниципальных программах городского и сельских поселений на участие в государственных и муниципальных программах. Данные средства указаны справочно и не суммируются по строке "Всего".</t>
  </si>
  <si>
    <t>**** указываются внебюджетные источники (средства, поступившие по соглашениям от депутатов Тюменской областной Думы, средства благотворительности (пожертвования), средства учреждений, получаемые от предпринимательской и иной приносящей доход деятельности, потребность).</t>
  </si>
  <si>
    <t>[1] Указывается наименование исполнительного органа минимальной власти Нефтеюганского района ответственного за реализацию структурного элемента.</t>
  </si>
  <si>
    <r>
      <rPr>
        <vertAlign val="superscript"/>
        <sz val="12"/>
        <color theme="1"/>
        <rFont val="Times New Roman"/>
      </rPr>
      <t>16</t>
    </r>
    <r>
      <rPr>
        <sz val="11"/>
        <color theme="1"/>
        <rFont val="Times New Roman"/>
      </rPr>
      <t xml:space="preserve"> Указывается наименование исполнительного органа минимальной власти Нефтеюганского района ответственного за реализацию структурного элемента.</t>
    </r>
  </si>
  <si>
    <r>
      <rPr>
        <vertAlign val="superscript"/>
        <sz val="11"/>
        <color theme="1"/>
        <rFont val="Times New Roman"/>
      </rPr>
      <t>17</t>
    </r>
    <r>
      <rPr>
        <sz val="11"/>
        <color theme="1"/>
        <rFont val="Times New Roman"/>
      </rPr>
      <t xml:space="preserve"> Заполняется в случае наличия в муниципальной программе соисполнителей.</t>
    </r>
  </si>
  <si>
    <r>
      <rPr>
        <vertAlign val="superscript"/>
        <sz val="12"/>
        <color theme="1"/>
        <rFont val="Times New Roman"/>
      </rPr>
      <t>18</t>
    </r>
    <r>
      <rPr>
        <sz val="11"/>
        <color theme="1"/>
        <rFont val="Times New Roman"/>
      </rPr>
      <t xml:space="preserve"> Здесь и далее указывается наименование типа структурного элемента муниципальной программы.</t>
    </r>
  </si>
  <si>
    <r>
      <rPr>
        <vertAlign val="superscript"/>
        <sz val="12"/>
        <color theme="1"/>
        <rFont val="Times New Roman"/>
      </rPr>
      <t>19</t>
    </r>
    <r>
      <rPr>
        <sz val="11"/>
        <color theme="1"/>
        <rFont val="Times New Roman"/>
      </rPr>
      <t xml:space="preserve">Указывается в случае, если в реализации структурного элемента учувствуют соисполнители, в случае отсутствия соисполнителей структурного элемента данная строка не предусматривается. </t>
    </r>
  </si>
  <si>
    <t>6. Реестр документов, входящих в состав муниципальной программы</t>
  </si>
  <si>
    <r>
      <t>Тип документа</t>
    </r>
    <r>
      <rPr>
        <vertAlign val="superscript"/>
        <sz val="12"/>
        <color theme="1"/>
        <rFont val="Times New Roman"/>
      </rPr>
      <t>20</t>
    </r>
  </si>
  <si>
    <r>
      <t>Вид документа</t>
    </r>
    <r>
      <rPr>
        <vertAlign val="superscript"/>
        <sz val="12"/>
        <color theme="1"/>
        <rFont val="Times New Roman"/>
      </rPr>
      <t>21</t>
    </r>
  </si>
  <si>
    <r>
      <t>Наименование документа</t>
    </r>
    <r>
      <rPr>
        <vertAlign val="superscript"/>
        <sz val="12"/>
        <color theme="1"/>
        <rFont val="Times New Roman"/>
      </rPr>
      <t>22</t>
    </r>
  </si>
  <si>
    <r>
      <t>Реквизиты</t>
    </r>
    <r>
      <rPr>
        <vertAlign val="superscript"/>
        <sz val="12"/>
        <color theme="1"/>
        <rFont val="Times New Roman"/>
      </rPr>
      <t>23</t>
    </r>
  </si>
  <si>
    <r>
      <t>Разработчик</t>
    </r>
    <r>
      <rPr>
        <vertAlign val="superscript"/>
        <sz val="12"/>
        <color theme="1"/>
        <rFont val="Times New Roman"/>
      </rPr>
      <t>24</t>
    </r>
  </si>
  <si>
    <r>
      <t>Гиперссылка на текст документа</t>
    </r>
    <r>
      <rPr>
        <vertAlign val="superscript"/>
        <sz val="12"/>
        <color theme="1"/>
        <rFont val="Times New Roman"/>
      </rPr>
      <t>25</t>
    </r>
  </si>
  <si>
    <t>Муниципальная программа «Управление муниципальным имуществом»</t>
  </si>
  <si>
    <t>Паспорт муниципальной программы</t>
  </si>
  <si>
    <t>Постановление</t>
  </si>
  <si>
    <t xml:space="preserve">О муниципальной программе Нефтеюганского района
«Управление муниципальным имуществом»   </t>
  </si>
  <si>
    <t>№ 1881-па-нпа от 02.11.2024</t>
  </si>
  <si>
    <t>https://nefteyuganskij-r86.gosweb.gosuslugi.ru/deyatelnost/proekty-i-programmy/mp-na-2025-2026-gody-i-na-period-do-2030-goda/16-mp-upravlenie-munitsipalnym-imuschestvom-2025-2026/</t>
  </si>
  <si>
    <t>О внесении изменений в постановление администрации Нефтеюганского района от 02.11.2024 № 1881-па-нпа «О муниципальной программе
Нефтеюганского района «Управление муниципальным имуществом»</t>
  </si>
  <si>
    <t>№ 2340-па-нпа от 23.12.2024</t>
  </si>
  <si>
    <t>№ 715-па-нпа                     от 21.04.2025</t>
  </si>
  <si>
    <r>
      <t>20</t>
    </r>
    <r>
      <rPr>
        <sz val="10"/>
        <color theme="1"/>
        <rFont val="Times New Roman"/>
      </rPr>
      <t xml:space="preserve"> Указывается тип документа, входящего в состав муниципальной программы, в соответствии с перечнем, определенным пунктом 8 порядка.</t>
    </r>
  </si>
  <si>
    <r>
      <t>21</t>
    </r>
    <r>
      <rPr>
        <sz val="10"/>
        <color theme="1"/>
        <rFont val="Times New Roman"/>
      </rPr>
      <t xml:space="preserve"> Указывается вид документа (например, постановление, распоряжение администрации Нефтеюганского района, и другие нормативно правовые акты органов местного самоуправления Нефтеюганского района).</t>
    </r>
  </si>
  <si>
    <r>
      <t>22</t>
    </r>
    <r>
      <rPr>
        <sz val="10"/>
        <color theme="1"/>
        <rFont val="Times New Roman"/>
      </rPr>
      <t xml:space="preserve"> Указывается наименование принятого (утвержденного) документа.</t>
    </r>
  </si>
  <si>
    <r>
      <t>24</t>
    </r>
    <r>
      <rPr>
        <sz val="10"/>
        <color theme="1"/>
        <rFont val="Times New Roman"/>
      </rPr>
      <t xml:space="preserve"> Указывается наименование структурного подразделения администрации Нефтеюганского района (организации), ответственного за разработку документа.</t>
    </r>
  </si>
  <si>
    <t>№ 932-па-нпа                     от 26.05.2025</t>
  </si>
  <si>
    <r>
      <t>23</t>
    </r>
    <r>
      <rPr>
        <sz val="10"/>
        <color theme="1"/>
        <rFont val="Times New Roman"/>
      </rPr>
      <t xml:space="preserve"> Указывается дата и номер принятого (утвержденного) документа.</t>
    </r>
  </si>
  <si>
    <r>
      <t>25</t>
    </r>
    <r>
      <rPr>
        <sz val="10"/>
        <color theme="1"/>
        <rFont val="Times New Roman"/>
      </rPr>
      <t xml:space="preserve"> Указывается гиперссылка на текст документа на официальном сайте в сети интернет или в иные информационные источники (в случае размещения).</t>
    </r>
    <r>
      <rPr>
        <vertAlign val="superscript"/>
        <sz val="11"/>
        <color theme="1"/>
        <rFont val="Times New Roman"/>
      </rPr>
      <t xml:space="preserve">                                      </t>
    </r>
    <r>
      <rPr>
        <vertAlign val="superscript"/>
        <sz val="12"/>
        <color theme="1"/>
        <rFont val="Times New Roman"/>
        <family val="1"/>
        <charset val="204"/>
      </rPr>
      <t xml:space="preserve"> ».</t>
    </r>
  </si>
  <si>
    <t>Администрация городского поселения Пойковский</t>
  </si>
  <si>
    <t>Администрация сельского поселения Сингапай</t>
  </si>
  <si>
    <t>Администрация сельского поселения Усть-Юган</t>
  </si>
  <si>
    <t>№ 2004-па-нпа                     от 10.11.2025</t>
  </si>
  <si>
    <t>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</si>
</sst>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000_-;\-* #,##0.00000_-;_-* &quot;-&quot;??_-;_-@_-"/>
  </numFmts>
  <fonts count="22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2.5"/>
      <color theme="1"/>
      <name val="Times New Roman"/>
    </font>
    <font>
      <sz val="12.5"/>
      <name val="Times New Roman"/>
    </font>
    <font>
      <b/>
      <sz val="12.5"/>
      <color indexed="64"/>
      <name val="Times New Roman"/>
    </font>
    <font>
      <b/>
      <sz val="11"/>
      <color theme="1"/>
      <name val="Times New Roman"/>
    </font>
    <font>
      <b/>
      <sz val="12"/>
      <color theme="1"/>
      <name val="Times New Roman"/>
    </font>
    <font>
      <sz val="10"/>
      <color theme="1"/>
      <name val="Times New Roman"/>
    </font>
    <font>
      <sz val="11"/>
      <name val="Times New Roman"/>
    </font>
    <font>
      <vertAlign val="superscript"/>
      <sz val="11"/>
      <color theme="1"/>
      <name val="Times New Roman"/>
    </font>
    <font>
      <sz val="11"/>
      <color theme="1"/>
      <name val="Calibri"/>
      <scheme val="minor"/>
    </font>
    <font>
      <vertAlign val="superscript"/>
      <sz val="12"/>
      <color theme="1"/>
      <name val="Times New Roman"/>
    </font>
    <font>
      <u/>
      <sz val="12"/>
      <name val="Times New Roman"/>
    </font>
    <font>
      <vertAlign val="superscript"/>
      <sz val="12.5"/>
      <color theme="1"/>
      <name val="Times New Roman"/>
    </font>
    <font>
      <b/>
      <vertAlign val="superscript"/>
      <sz val="12"/>
      <color theme="1"/>
      <name val="Times New Roman"/>
    </font>
    <font>
      <vertAlign val="superscript"/>
      <sz val="12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43" fontId="13" fillId="0" borderId="0" applyFont="0" applyFill="0" applyBorder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165" fontId="9" fillId="0" borderId="2" xfId="2" applyNumberFormat="1" applyFont="1" applyBorder="1"/>
    <xf numFmtId="165" fontId="3" fillId="0" borderId="2" xfId="2" applyNumberFormat="1" applyFont="1" applyBorder="1" applyProtection="1"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165" fontId="9" fillId="0" borderId="2" xfId="2" applyNumberFormat="1" applyFont="1" applyBorder="1" applyAlignment="1" applyProtection="1">
      <alignment vertical="center"/>
      <protection locked="0"/>
    </xf>
    <xf numFmtId="165" fontId="9" fillId="0" borderId="2" xfId="2" applyNumberFormat="1" applyFont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5" fontId="3" fillId="0" borderId="2" xfId="2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5" fontId="2" fillId="0" borderId="0" xfId="2" applyNumberFormat="1" applyFont="1" applyProtection="1"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1" fillId="0" borderId="2" xfId="1" applyFont="1" applyBorder="1" applyAlignment="1">
      <alignment horizontal="center" vertical="top" wrapText="1"/>
    </xf>
    <xf numFmtId="0" fontId="2" fillId="0" borderId="0" xfId="0" applyFont="1" applyAlignment="1">
      <alignment horizontal="justify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justify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0" fillId="0" borderId="8" xfId="0" applyFont="1" applyBorder="1" applyAlignment="1" applyProtection="1">
      <alignment horizontal="left"/>
      <protection locked="0"/>
    </xf>
    <xf numFmtId="0" fontId="20" fillId="0" borderId="9" xfId="0" applyFont="1" applyBorder="1" applyAlignment="1" applyProtection="1">
      <alignment horizontal="left"/>
      <protection locked="0"/>
    </xf>
    <xf numFmtId="0" fontId="20" fillId="0" borderId="10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/>
      <protection locked="0"/>
    </xf>
    <xf numFmtId="0" fontId="9" fillId="0" borderId="10" xfId="0" applyFont="1" applyBorder="1" applyAlignment="1" applyProtection="1">
      <alignment horizontal="left"/>
      <protection locked="0"/>
    </xf>
    <xf numFmtId="0" fontId="12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O17"/>
  <sheetViews>
    <sheetView zoomScale="90" workbookViewId="0">
      <selection activeCell="G8" sqref="G8"/>
    </sheetView>
  </sheetViews>
  <sheetFormatPr defaultColWidth="9.109375" defaultRowHeight="13.8" x14ac:dyDescent="0.25"/>
  <cols>
    <col min="1" max="1" width="9.109375" style="1"/>
    <col min="2" max="2" width="29.6640625" style="1" customWidth="1"/>
    <col min="3" max="3" width="11.44140625" style="1" customWidth="1"/>
    <col min="4" max="4" width="12.109375" style="1" customWidth="1"/>
    <col min="5" max="12" width="9.109375" style="1"/>
    <col min="13" max="13" width="32.33203125" style="1" customWidth="1"/>
    <col min="14" max="14" width="17.33203125" style="1" customWidth="1"/>
    <col min="15" max="15" width="14.6640625" style="1" customWidth="1"/>
    <col min="16" max="16384" width="9.109375" style="1"/>
  </cols>
  <sheetData>
    <row r="1" spans="1:15" ht="15.6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4" customFormat="1" ht="57" customHeight="1" x14ac:dyDescent="0.3">
      <c r="A3" s="59" t="s">
        <v>1</v>
      </c>
      <c r="B3" s="59" t="s">
        <v>2</v>
      </c>
      <c r="C3" s="59" t="s">
        <v>3</v>
      </c>
      <c r="D3" s="59" t="s">
        <v>4</v>
      </c>
      <c r="E3" s="61" t="s">
        <v>5</v>
      </c>
      <c r="F3" s="61"/>
      <c r="G3" s="61" t="s">
        <v>6</v>
      </c>
      <c r="H3" s="61"/>
      <c r="I3" s="61"/>
      <c r="J3" s="61"/>
      <c r="K3" s="61"/>
      <c r="L3" s="61"/>
      <c r="M3" s="59" t="s">
        <v>7</v>
      </c>
      <c r="N3" s="59" t="s">
        <v>8</v>
      </c>
      <c r="O3" s="59" t="s">
        <v>9</v>
      </c>
    </row>
    <row r="4" spans="1:15" ht="23.25" customHeight="1" x14ac:dyDescent="0.25">
      <c r="A4" s="60"/>
      <c r="B4" s="60"/>
      <c r="C4" s="60"/>
      <c r="D4" s="60"/>
      <c r="E4" s="6" t="s">
        <v>10</v>
      </c>
      <c r="F4" s="6" t="s">
        <v>11</v>
      </c>
      <c r="G4" s="6">
        <v>2025</v>
      </c>
      <c r="H4" s="6">
        <v>2026</v>
      </c>
      <c r="I4" s="6">
        <v>2027</v>
      </c>
      <c r="J4" s="6">
        <v>2028</v>
      </c>
      <c r="K4" s="6">
        <v>2029</v>
      </c>
      <c r="L4" s="6">
        <v>2030</v>
      </c>
      <c r="M4" s="60"/>
      <c r="N4" s="60"/>
      <c r="O4" s="60"/>
    </row>
    <row r="5" spans="1:15" s="7" customFormat="1" ht="13.5" customHeight="1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  <c r="O5" s="6">
        <v>15</v>
      </c>
    </row>
    <row r="6" spans="1:15" ht="15.6" x14ac:dyDescent="0.25">
      <c r="A6" s="55" t="s">
        <v>12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5" ht="140.4" x14ac:dyDescent="0.25">
      <c r="A7" s="6" t="s">
        <v>13</v>
      </c>
      <c r="B7" s="8" t="s">
        <v>14</v>
      </c>
      <c r="C7" s="9" t="s">
        <v>15</v>
      </c>
      <c r="D7" s="5" t="s">
        <v>16</v>
      </c>
      <c r="E7" s="10">
        <v>99</v>
      </c>
      <c r="F7" s="10">
        <v>2023</v>
      </c>
      <c r="G7" s="10" t="s">
        <v>17</v>
      </c>
      <c r="H7" s="10" t="s">
        <v>17</v>
      </c>
      <c r="I7" s="10" t="s">
        <v>17</v>
      </c>
      <c r="J7" s="10" t="s">
        <v>17</v>
      </c>
      <c r="K7" s="10" t="s">
        <v>17</v>
      </c>
      <c r="L7" s="10" t="s">
        <v>17</v>
      </c>
      <c r="M7" s="8" t="s">
        <v>18</v>
      </c>
      <c r="N7" s="11" t="s">
        <v>19</v>
      </c>
      <c r="O7" s="5" t="s">
        <v>20</v>
      </c>
    </row>
    <row r="8" spans="1:15" ht="308.25" customHeight="1" x14ac:dyDescent="0.25">
      <c r="A8" s="6" t="s">
        <v>21</v>
      </c>
      <c r="B8" s="8" t="s">
        <v>22</v>
      </c>
      <c r="C8" s="9" t="s">
        <v>15</v>
      </c>
      <c r="D8" s="5" t="s">
        <v>16</v>
      </c>
      <c r="E8" s="12">
        <v>92.9</v>
      </c>
      <c r="F8" s="6">
        <v>2023</v>
      </c>
      <c r="G8" s="13">
        <v>93</v>
      </c>
      <c r="H8" s="12">
        <v>93.1</v>
      </c>
      <c r="I8" s="12">
        <v>93.2</v>
      </c>
      <c r="J8" s="12">
        <v>93.3</v>
      </c>
      <c r="K8" s="12">
        <v>93.4</v>
      </c>
      <c r="L8" s="13">
        <v>93.5</v>
      </c>
      <c r="M8" s="11" t="s">
        <v>18</v>
      </c>
      <c r="N8" s="11" t="s">
        <v>19</v>
      </c>
      <c r="O8" s="5" t="s">
        <v>20</v>
      </c>
    </row>
    <row r="11" spans="1:15" s="14" customFormat="1" ht="16.2" customHeight="1" x14ac:dyDescent="0.25">
      <c r="A11" s="54" t="s">
        <v>23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</row>
    <row r="12" spans="1:15" s="14" customFormat="1" ht="30.6" customHeight="1" x14ac:dyDescent="0.25">
      <c r="A12" s="54" t="s">
        <v>24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</row>
    <row r="13" spans="1:15" s="14" customFormat="1" ht="28.2" customHeight="1" x14ac:dyDescent="0.25">
      <c r="A13" s="54" t="s">
        <v>25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</row>
    <row r="14" spans="1:15" s="14" customFormat="1" ht="19.95" customHeight="1" x14ac:dyDescent="0.25">
      <c r="A14" s="54" t="s">
        <v>26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</row>
    <row r="15" spans="1:15" s="14" customFormat="1" ht="62.4" customHeight="1" x14ac:dyDescent="0.25">
      <c r="A15" s="54" t="s">
        <v>27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</row>
    <row r="16" spans="1:15" s="14" customFormat="1" ht="17.399999999999999" customHeight="1" x14ac:dyDescent="0.25">
      <c r="A16" s="54" t="s">
        <v>28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</row>
    <row r="17" spans="1:15" s="14" customFormat="1" ht="17.399999999999999" customHeight="1" x14ac:dyDescent="0.25">
      <c r="A17" s="54" t="s">
        <v>29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</sheetData>
  <mergeCells count="18">
    <mergeCell ref="A1:O1"/>
    <mergeCell ref="A3:A4"/>
    <mergeCell ref="B3:B4"/>
    <mergeCell ref="C3:C4"/>
    <mergeCell ref="D3:D4"/>
    <mergeCell ref="E3:F3"/>
    <mergeCell ref="G3:L3"/>
    <mergeCell ref="M3:M4"/>
    <mergeCell ref="N3:N4"/>
    <mergeCell ref="O3:O4"/>
    <mergeCell ref="A15:O15"/>
    <mergeCell ref="A16:O16"/>
    <mergeCell ref="A17:O17"/>
    <mergeCell ref="A6:O6"/>
    <mergeCell ref="A11:O11"/>
    <mergeCell ref="A12:O12"/>
    <mergeCell ref="A13:O13"/>
    <mergeCell ref="A14:O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P12"/>
  <sheetViews>
    <sheetView zoomScale="90" workbookViewId="0">
      <selection activeCell="A10" sqref="A10:XFD10"/>
    </sheetView>
  </sheetViews>
  <sheetFormatPr defaultColWidth="8.88671875" defaultRowHeight="13.8" x14ac:dyDescent="0.25"/>
  <cols>
    <col min="1" max="1" width="6.109375" style="1" customWidth="1"/>
    <col min="2" max="2" width="30.44140625" style="1" customWidth="1"/>
    <col min="3" max="3" width="12" style="1" customWidth="1"/>
    <col min="4" max="4" width="12.5546875" style="1" customWidth="1"/>
    <col min="5" max="15" width="8.88671875" style="1"/>
    <col min="16" max="16" width="10" style="1" customWidth="1"/>
    <col min="17" max="16384" width="8.88671875" style="1"/>
  </cols>
  <sheetData>
    <row r="1" spans="1:16" ht="18.600000000000001" x14ac:dyDescent="0.25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6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9.4" customHeight="1" x14ac:dyDescent="0.25">
      <c r="A3" s="61" t="s">
        <v>1</v>
      </c>
      <c r="B3" s="61" t="s">
        <v>31</v>
      </c>
      <c r="C3" s="61" t="s">
        <v>32</v>
      </c>
      <c r="D3" s="61" t="s">
        <v>4</v>
      </c>
      <c r="E3" s="63" t="s">
        <v>33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1" t="s">
        <v>34</v>
      </c>
    </row>
    <row r="4" spans="1:16" ht="19.95" customHeight="1" x14ac:dyDescent="0.25">
      <c r="A4" s="61"/>
      <c r="B4" s="61"/>
      <c r="C4" s="61"/>
      <c r="D4" s="61"/>
      <c r="E4" s="5" t="s">
        <v>35</v>
      </c>
      <c r="F4" s="5" t="s">
        <v>36</v>
      </c>
      <c r="G4" s="5" t="s">
        <v>37</v>
      </c>
      <c r="H4" s="5" t="s">
        <v>38</v>
      </c>
      <c r="I4" s="5" t="s">
        <v>39</v>
      </c>
      <c r="J4" s="5" t="s">
        <v>40</v>
      </c>
      <c r="K4" s="5" t="s">
        <v>41</v>
      </c>
      <c r="L4" s="5" t="s">
        <v>42</v>
      </c>
      <c r="M4" s="5" t="s">
        <v>43</v>
      </c>
      <c r="N4" s="5" t="s">
        <v>44</v>
      </c>
      <c r="O4" s="5" t="s">
        <v>45</v>
      </c>
      <c r="P4" s="61"/>
    </row>
    <row r="5" spans="1:16" s="15" customFormat="1" ht="13.5" customHeight="1" x14ac:dyDescent="0.3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  <c r="P5" s="5">
        <v>16</v>
      </c>
    </row>
    <row r="6" spans="1:16" ht="15.6" x14ac:dyDescent="0.25">
      <c r="A6" s="5">
        <v>1</v>
      </c>
      <c r="B6" s="62" t="s">
        <v>46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114.75" customHeight="1" x14ac:dyDescent="0.25">
      <c r="A7" s="5" t="s">
        <v>47</v>
      </c>
      <c r="B7" s="8" t="s">
        <v>14</v>
      </c>
      <c r="C7" s="5" t="s">
        <v>15</v>
      </c>
      <c r="D7" s="5" t="s">
        <v>16</v>
      </c>
      <c r="E7" s="10" t="s">
        <v>17</v>
      </c>
      <c r="F7" s="10" t="s">
        <v>17</v>
      </c>
      <c r="G7" s="10" t="s">
        <v>17</v>
      </c>
      <c r="H7" s="10" t="s">
        <v>17</v>
      </c>
      <c r="I7" s="10" t="s">
        <v>17</v>
      </c>
      <c r="J7" s="10" t="s">
        <v>17</v>
      </c>
      <c r="K7" s="10" t="s">
        <v>17</v>
      </c>
      <c r="L7" s="10" t="s">
        <v>17</v>
      </c>
      <c r="M7" s="10" t="s">
        <v>17</v>
      </c>
      <c r="N7" s="10" t="s">
        <v>17</v>
      </c>
      <c r="O7" s="10" t="s">
        <v>17</v>
      </c>
      <c r="P7" s="10" t="s">
        <v>17</v>
      </c>
    </row>
    <row r="8" spans="1:16" ht="308.25" customHeight="1" x14ac:dyDescent="0.25">
      <c r="A8" s="5" t="s">
        <v>48</v>
      </c>
      <c r="B8" s="8" t="s">
        <v>22</v>
      </c>
      <c r="C8" s="5" t="s">
        <v>15</v>
      </c>
      <c r="D8" s="5" t="s">
        <v>16</v>
      </c>
      <c r="E8" s="5">
        <v>92.9</v>
      </c>
      <c r="F8" s="5">
        <v>92.9</v>
      </c>
      <c r="G8" s="5">
        <v>92.9</v>
      </c>
      <c r="H8" s="5">
        <v>92.9</v>
      </c>
      <c r="I8" s="5">
        <v>92.9</v>
      </c>
      <c r="J8" s="5">
        <v>92.9</v>
      </c>
      <c r="K8" s="5">
        <v>92.9</v>
      </c>
      <c r="L8" s="5">
        <v>92.9</v>
      </c>
      <c r="M8" s="5">
        <v>92.9</v>
      </c>
      <c r="N8" s="5">
        <v>92.9</v>
      </c>
      <c r="O8" s="5">
        <v>93</v>
      </c>
      <c r="P8" s="5">
        <v>93</v>
      </c>
    </row>
    <row r="10" spans="1:16" ht="18.600000000000001" x14ac:dyDescent="0.3">
      <c r="A10" s="1" t="s">
        <v>49</v>
      </c>
    </row>
    <row r="11" spans="1:16" ht="18.600000000000001" x14ac:dyDescent="0.3">
      <c r="A11" s="1" t="s">
        <v>50</v>
      </c>
    </row>
    <row r="12" spans="1:16" ht="18.600000000000001" x14ac:dyDescent="0.3">
      <c r="A12" s="1" t="s">
        <v>51</v>
      </c>
    </row>
  </sheetData>
  <mergeCells count="8">
    <mergeCell ref="B6:P6"/>
    <mergeCell ref="A1:P1"/>
    <mergeCell ref="A3:A4"/>
    <mergeCell ref="B3:B4"/>
    <mergeCell ref="C3:C4"/>
    <mergeCell ref="D3:D4"/>
    <mergeCell ref="E3:O3"/>
    <mergeCell ref="P3:P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D21"/>
  <sheetViews>
    <sheetView zoomScale="90" workbookViewId="0">
      <selection activeCell="A18" sqref="A18:XFD18"/>
    </sheetView>
  </sheetViews>
  <sheetFormatPr defaultColWidth="9.109375" defaultRowHeight="13.8" x14ac:dyDescent="0.25"/>
  <cols>
    <col min="1" max="1" width="10.109375" style="1" bestFit="1" customWidth="1"/>
    <col min="2" max="2" width="43.44140625" style="1" customWidth="1"/>
    <col min="3" max="3" width="54" style="1" customWidth="1"/>
    <col min="4" max="4" width="54.44140625" style="1" customWidth="1"/>
    <col min="5" max="16384" width="9.109375" style="1"/>
  </cols>
  <sheetData>
    <row r="1" spans="1:4" x14ac:dyDescent="0.25">
      <c r="A1" s="66" t="s">
        <v>52</v>
      </c>
      <c r="B1" s="66"/>
      <c r="C1" s="66"/>
      <c r="D1" s="66"/>
    </row>
    <row r="2" spans="1:4" ht="16.2" x14ac:dyDescent="0.3">
      <c r="A2" s="16"/>
      <c r="B2" s="16"/>
      <c r="C2" s="16"/>
      <c r="D2" s="16"/>
    </row>
    <row r="3" spans="1:4" s="4" customFormat="1" ht="37.950000000000003" customHeight="1" x14ac:dyDescent="0.3">
      <c r="A3" s="17" t="s">
        <v>1</v>
      </c>
      <c r="B3" s="17" t="s">
        <v>53</v>
      </c>
      <c r="C3" s="17" t="s">
        <v>54</v>
      </c>
      <c r="D3" s="17" t="s">
        <v>55</v>
      </c>
    </row>
    <row r="4" spans="1:4" s="4" customFormat="1" ht="13.5" customHeight="1" x14ac:dyDescent="0.3">
      <c r="A4" s="17">
        <v>1</v>
      </c>
      <c r="B4" s="17">
        <v>2</v>
      </c>
      <c r="C4" s="17">
        <v>3</v>
      </c>
      <c r="D4" s="17">
        <v>4</v>
      </c>
    </row>
    <row r="5" spans="1:4" ht="52.5" customHeight="1" x14ac:dyDescent="0.25">
      <c r="A5" s="18" t="s">
        <v>13</v>
      </c>
      <c r="B5" s="64" t="s">
        <v>56</v>
      </c>
      <c r="C5" s="64"/>
      <c r="D5" s="64"/>
    </row>
    <row r="6" spans="1:4" ht="55.5" customHeight="1" x14ac:dyDescent="0.25">
      <c r="A6" s="19"/>
      <c r="B6" s="20" t="s">
        <v>57</v>
      </c>
      <c r="C6" s="65" t="s">
        <v>58</v>
      </c>
      <c r="D6" s="65"/>
    </row>
    <row r="7" spans="1:4" s="15" customFormat="1" ht="99.75" customHeight="1" x14ac:dyDescent="0.3">
      <c r="A7" s="18" t="s">
        <v>47</v>
      </c>
      <c r="B7" s="20" t="s">
        <v>59</v>
      </c>
      <c r="C7" s="21" t="s">
        <v>60</v>
      </c>
      <c r="D7" s="22" t="s">
        <v>61</v>
      </c>
    </row>
    <row r="8" spans="1:4" s="15" customFormat="1" ht="16.2" x14ac:dyDescent="0.3">
      <c r="A8" s="18" t="s">
        <v>21</v>
      </c>
      <c r="B8" s="64" t="s">
        <v>62</v>
      </c>
      <c r="C8" s="64"/>
      <c r="D8" s="64"/>
    </row>
    <row r="9" spans="1:4" s="15" customFormat="1" ht="137.25" customHeight="1" x14ac:dyDescent="0.3">
      <c r="A9" s="19"/>
      <c r="B9" s="20" t="s">
        <v>63</v>
      </c>
      <c r="C9" s="65" t="s">
        <v>64</v>
      </c>
      <c r="D9" s="65"/>
    </row>
    <row r="10" spans="1:4" s="15" customFormat="1" ht="331.5" customHeight="1" x14ac:dyDescent="0.3">
      <c r="A10" s="18" t="s">
        <v>65</v>
      </c>
      <c r="B10" s="20" t="s">
        <v>66</v>
      </c>
      <c r="C10" s="20" t="s">
        <v>67</v>
      </c>
      <c r="D10" s="20" t="s">
        <v>68</v>
      </c>
    </row>
    <row r="11" spans="1:4" s="15" customFormat="1" ht="31.2" customHeight="1" x14ac:dyDescent="0.3">
      <c r="A11" s="18" t="s">
        <v>69</v>
      </c>
      <c r="B11" s="64" t="s">
        <v>70</v>
      </c>
      <c r="C11" s="64"/>
      <c r="D11" s="64"/>
    </row>
    <row r="12" spans="1:4" s="15" customFormat="1" ht="48.6" x14ac:dyDescent="0.3">
      <c r="A12" s="19"/>
      <c r="B12" s="23" t="s">
        <v>57</v>
      </c>
      <c r="C12" s="65" t="s">
        <v>64</v>
      </c>
      <c r="D12" s="65"/>
    </row>
    <row r="13" spans="1:4" s="15" customFormat="1" ht="64.8" x14ac:dyDescent="0.3">
      <c r="A13" s="18" t="s">
        <v>71</v>
      </c>
      <c r="B13" s="20" t="s">
        <v>72</v>
      </c>
      <c r="C13" s="20" t="s">
        <v>73</v>
      </c>
      <c r="D13" s="24" t="s">
        <v>20</v>
      </c>
    </row>
    <row r="14" spans="1:4" s="15" customFormat="1" ht="31.2" customHeight="1" x14ac:dyDescent="0.3">
      <c r="A14" s="18" t="s">
        <v>74</v>
      </c>
      <c r="B14" s="64" t="s">
        <v>75</v>
      </c>
      <c r="C14" s="64"/>
      <c r="D14" s="64"/>
    </row>
    <row r="15" spans="1:4" s="15" customFormat="1" ht="48.6" x14ac:dyDescent="0.3">
      <c r="A15" s="19"/>
      <c r="B15" s="23" t="s">
        <v>57</v>
      </c>
      <c r="C15" s="65" t="s">
        <v>64</v>
      </c>
      <c r="D15" s="65"/>
    </row>
    <row r="16" spans="1:4" s="15" customFormat="1" ht="64.8" x14ac:dyDescent="0.3">
      <c r="A16" s="18" t="s">
        <v>76</v>
      </c>
      <c r="B16" s="20" t="s">
        <v>77</v>
      </c>
      <c r="C16" s="20" t="s">
        <v>78</v>
      </c>
      <c r="D16" s="24" t="s">
        <v>20</v>
      </c>
    </row>
    <row r="18" spans="1:1" ht="18.600000000000001" x14ac:dyDescent="0.3">
      <c r="A18" s="1" t="s">
        <v>79</v>
      </c>
    </row>
    <row r="19" spans="1:1" ht="18.600000000000001" x14ac:dyDescent="0.3">
      <c r="A19" s="1" t="s">
        <v>80</v>
      </c>
    </row>
    <row r="20" spans="1:1" ht="18.600000000000001" x14ac:dyDescent="0.3">
      <c r="A20" s="1" t="s">
        <v>81</v>
      </c>
    </row>
    <row r="21" spans="1:1" ht="18.600000000000001" x14ac:dyDescent="0.3">
      <c r="A21" s="1" t="s">
        <v>82</v>
      </c>
    </row>
  </sheetData>
  <mergeCells count="9">
    <mergeCell ref="B11:D11"/>
    <mergeCell ref="C12:D12"/>
    <mergeCell ref="B14:D14"/>
    <mergeCell ref="C15:D15"/>
    <mergeCell ref="A1:D1"/>
    <mergeCell ref="B5:D5"/>
    <mergeCell ref="C6:D6"/>
    <mergeCell ref="B8:D8"/>
    <mergeCell ref="C9:D9"/>
  </mergeCells>
  <pageMargins left="0.51181102362204722" right="0.51181102362204722" top="0.74803149606299213" bottom="0.55118110236220474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3:J156"/>
  <sheetViews>
    <sheetView tabSelected="1" topLeftCell="B1" zoomScale="60" zoomScaleNormal="60" workbookViewId="0">
      <pane ySplit="3" topLeftCell="A4" activePane="bottomLeft" state="frozen"/>
      <selection activeCell="D62" sqref="D62"/>
      <selection pane="bottomLeft" activeCell="D136" sqref="D136"/>
    </sheetView>
  </sheetViews>
  <sheetFormatPr defaultColWidth="9.109375" defaultRowHeight="13.8" x14ac:dyDescent="0.25"/>
  <cols>
    <col min="1" max="1" width="0" style="25" hidden="1" customWidth="1"/>
    <col min="2" max="2" width="49.5546875" style="25" customWidth="1"/>
    <col min="3" max="3" width="42.5546875" style="25" customWidth="1"/>
    <col min="4" max="4" width="18" style="25" customWidth="1"/>
    <col min="5" max="6" width="16.5546875" style="25" bestFit="1" customWidth="1"/>
    <col min="7" max="8" width="16.5546875" style="25" customWidth="1"/>
    <col min="9" max="9" width="16.5546875" style="25" bestFit="1" customWidth="1"/>
    <col min="10" max="10" width="17.88671875" style="25" bestFit="1" customWidth="1"/>
    <col min="11" max="16384" width="9.109375" style="25"/>
  </cols>
  <sheetData>
    <row r="3" spans="1:10" ht="15.6" x14ac:dyDescent="0.3">
      <c r="A3" s="78" t="s">
        <v>83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5.6" x14ac:dyDescent="0.3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0" ht="15.6" x14ac:dyDescent="0.3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28" customFormat="1" ht="30.6" customHeight="1" x14ac:dyDescent="0.3">
      <c r="A6" s="73" t="s">
        <v>1</v>
      </c>
      <c r="B6" s="73" t="s">
        <v>84</v>
      </c>
      <c r="C6" s="74" t="s">
        <v>85</v>
      </c>
      <c r="D6" s="73" t="s">
        <v>86</v>
      </c>
      <c r="E6" s="73"/>
      <c r="F6" s="73"/>
      <c r="G6" s="73"/>
      <c r="H6" s="73"/>
      <c r="I6" s="73"/>
      <c r="J6" s="73"/>
    </row>
    <row r="7" spans="1:10" s="30" customFormat="1" ht="25.95" customHeight="1" x14ac:dyDescent="0.3">
      <c r="A7" s="73"/>
      <c r="B7" s="73"/>
      <c r="C7" s="76"/>
      <c r="D7" s="31">
        <v>2025</v>
      </c>
      <c r="E7" s="31">
        <v>2026</v>
      </c>
      <c r="F7" s="31">
        <v>2027</v>
      </c>
      <c r="G7" s="31">
        <v>2028</v>
      </c>
      <c r="H7" s="31">
        <v>2029</v>
      </c>
      <c r="I7" s="31">
        <v>2030</v>
      </c>
      <c r="J7" s="29" t="s">
        <v>87</v>
      </c>
    </row>
    <row r="8" spans="1:10" s="30" customFormat="1" ht="13.5" customHeight="1" x14ac:dyDescent="0.3">
      <c r="A8" s="29">
        <v>1</v>
      </c>
      <c r="B8" s="29">
        <v>1</v>
      </c>
      <c r="C8" s="29">
        <v>2</v>
      </c>
      <c r="D8" s="31">
        <v>3</v>
      </c>
      <c r="E8" s="29">
        <v>4</v>
      </c>
      <c r="F8" s="31">
        <v>5</v>
      </c>
      <c r="G8" s="29">
        <v>6</v>
      </c>
      <c r="H8" s="31">
        <v>7</v>
      </c>
      <c r="I8" s="29">
        <v>8</v>
      </c>
      <c r="J8" s="29">
        <v>9</v>
      </c>
    </row>
    <row r="9" spans="1:10" s="32" customFormat="1" ht="30" customHeight="1" x14ac:dyDescent="0.3">
      <c r="A9" s="33"/>
      <c r="B9" s="34" t="s">
        <v>88</v>
      </c>
      <c r="C9" s="74" t="s">
        <v>89</v>
      </c>
      <c r="D9" s="35">
        <f>SUM(D10:D12)</f>
        <v>79355.160709999996</v>
      </c>
      <c r="E9" s="35">
        <f t="shared" ref="E9:J9" si="0">SUM(E10:E12)</f>
        <v>36995.838799999998</v>
      </c>
      <c r="F9" s="35">
        <f t="shared" si="0"/>
        <v>15391.826899999996</v>
      </c>
      <c r="G9" s="35">
        <f t="shared" si="0"/>
        <v>42121.833639999997</v>
      </c>
      <c r="H9" s="35">
        <f t="shared" si="0"/>
        <v>42121.833639999997</v>
      </c>
      <c r="I9" s="35">
        <f t="shared" si="0"/>
        <v>42121.833639999997</v>
      </c>
      <c r="J9" s="35">
        <f t="shared" si="0"/>
        <v>258108.32733</v>
      </c>
    </row>
    <row r="10" spans="1:10" s="32" customFormat="1" ht="15.6" x14ac:dyDescent="0.3">
      <c r="A10" s="33"/>
      <c r="B10" s="33" t="s">
        <v>90</v>
      </c>
      <c r="C10" s="75"/>
      <c r="D10" s="36">
        <f t="shared" ref="D10:J11" si="1">D68+D76+D133+D141</f>
        <v>0</v>
      </c>
      <c r="E10" s="36">
        <f t="shared" si="1"/>
        <v>0</v>
      </c>
      <c r="F10" s="36">
        <f t="shared" si="1"/>
        <v>0</v>
      </c>
      <c r="G10" s="36">
        <f t="shared" si="1"/>
        <v>0</v>
      </c>
      <c r="H10" s="36">
        <f t="shared" si="1"/>
        <v>0</v>
      </c>
      <c r="I10" s="36">
        <f t="shared" si="1"/>
        <v>0</v>
      </c>
      <c r="J10" s="36">
        <f t="shared" si="1"/>
        <v>0</v>
      </c>
    </row>
    <row r="11" spans="1:10" s="32" customFormat="1" ht="15.6" x14ac:dyDescent="0.3">
      <c r="A11" s="33"/>
      <c r="B11" s="33" t="s">
        <v>91</v>
      </c>
      <c r="C11" s="75"/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  <c r="I11" s="36">
        <f t="shared" si="1"/>
        <v>0</v>
      </c>
      <c r="J11" s="36">
        <f t="shared" si="1"/>
        <v>0</v>
      </c>
    </row>
    <row r="12" spans="1:10" s="32" customFormat="1" ht="15.6" x14ac:dyDescent="0.3">
      <c r="A12" s="33"/>
      <c r="B12" s="33" t="s">
        <v>92</v>
      </c>
      <c r="C12" s="75"/>
      <c r="D12" s="36">
        <f>D70+D78+D135+D143</f>
        <v>79355.160709999996</v>
      </c>
      <c r="E12" s="36">
        <f t="shared" ref="E12:J12" si="2">E70+E78+E135+E143</f>
        <v>36995.838799999998</v>
      </c>
      <c r="F12" s="36">
        <f t="shared" si="2"/>
        <v>15391.826899999996</v>
      </c>
      <c r="G12" s="36">
        <f t="shared" si="2"/>
        <v>42121.833639999997</v>
      </c>
      <c r="H12" s="36">
        <f t="shared" si="2"/>
        <v>42121.833639999997</v>
      </c>
      <c r="I12" s="36">
        <f t="shared" si="2"/>
        <v>42121.833639999997</v>
      </c>
      <c r="J12" s="36">
        <f t="shared" si="2"/>
        <v>258108.32733</v>
      </c>
    </row>
    <row r="13" spans="1:10" s="32" customFormat="1" ht="31.2" x14ac:dyDescent="0.3">
      <c r="A13" s="33"/>
      <c r="B13" s="37" t="s">
        <v>93</v>
      </c>
      <c r="C13" s="75"/>
      <c r="D13" s="36">
        <f>D38</f>
        <v>16000</v>
      </c>
      <c r="E13" s="36">
        <f t="shared" ref="E13:J13" si="3">E38</f>
        <v>0</v>
      </c>
      <c r="F13" s="36">
        <f t="shared" si="3"/>
        <v>0</v>
      </c>
      <c r="G13" s="36">
        <f t="shared" si="3"/>
        <v>0</v>
      </c>
      <c r="H13" s="36">
        <f t="shared" si="3"/>
        <v>0</v>
      </c>
      <c r="I13" s="36">
        <f t="shared" si="3"/>
        <v>0</v>
      </c>
      <c r="J13" s="36">
        <f t="shared" si="3"/>
        <v>16000</v>
      </c>
    </row>
    <row r="14" spans="1:10" s="32" customFormat="1" ht="32.1" customHeight="1" x14ac:dyDescent="0.3">
      <c r="A14" s="33"/>
      <c r="B14" s="38" t="s">
        <v>94</v>
      </c>
      <c r="C14" s="75"/>
      <c r="D14" s="36">
        <f t="shared" ref="D14:J16" si="4">D72+D80+D137+D145</f>
        <v>0</v>
      </c>
      <c r="E14" s="36">
        <f t="shared" si="4"/>
        <v>0</v>
      </c>
      <c r="F14" s="36">
        <f t="shared" si="4"/>
        <v>0</v>
      </c>
      <c r="G14" s="36">
        <f t="shared" si="4"/>
        <v>0</v>
      </c>
      <c r="H14" s="36">
        <f t="shared" si="4"/>
        <v>0</v>
      </c>
      <c r="I14" s="36">
        <f t="shared" si="4"/>
        <v>0</v>
      </c>
      <c r="J14" s="36">
        <f t="shared" si="4"/>
        <v>0</v>
      </c>
    </row>
    <row r="15" spans="1:10" s="32" customFormat="1" ht="15.6" x14ac:dyDescent="0.3">
      <c r="A15" s="33"/>
      <c r="B15" s="37" t="s">
        <v>95</v>
      </c>
      <c r="C15" s="75"/>
      <c r="D15" s="36">
        <f t="shared" si="4"/>
        <v>0</v>
      </c>
      <c r="E15" s="36">
        <f t="shared" si="4"/>
        <v>0</v>
      </c>
      <c r="F15" s="36">
        <f t="shared" si="4"/>
        <v>0</v>
      </c>
      <c r="G15" s="36">
        <f t="shared" si="4"/>
        <v>0</v>
      </c>
      <c r="H15" s="36">
        <f t="shared" si="4"/>
        <v>0</v>
      </c>
      <c r="I15" s="36">
        <f t="shared" si="4"/>
        <v>0</v>
      </c>
      <c r="J15" s="36">
        <f t="shared" si="4"/>
        <v>0</v>
      </c>
    </row>
    <row r="16" spans="1:10" s="32" customFormat="1" ht="21" customHeight="1" x14ac:dyDescent="0.3">
      <c r="A16" s="33"/>
      <c r="B16" s="33" t="s">
        <v>96</v>
      </c>
      <c r="C16" s="76"/>
      <c r="D16" s="36">
        <f t="shared" si="4"/>
        <v>0</v>
      </c>
      <c r="E16" s="36">
        <f t="shared" si="4"/>
        <v>0</v>
      </c>
      <c r="F16" s="36">
        <f t="shared" si="4"/>
        <v>0</v>
      </c>
      <c r="G16" s="36">
        <f t="shared" si="4"/>
        <v>0</v>
      </c>
      <c r="H16" s="36">
        <f t="shared" si="4"/>
        <v>0</v>
      </c>
      <c r="I16" s="36">
        <f t="shared" si="4"/>
        <v>0</v>
      </c>
      <c r="J16" s="36">
        <f t="shared" si="4"/>
        <v>0</v>
      </c>
    </row>
    <row r="17" spans="1:10" s="32" customFormat="1" ht="17.399999999999999" customHeight="1" x14ac:dyDescent="0.3">
      <c r="A17" s="33"/>
      <c r="B17" s="79" t="s">
        <v>97</v>
      </c>
      <c r="C17" s="80"/>
      <c r="D17" s="80"/>
      <c r="E17" s="80"/>
      <c r="F17" s="80"/>
      <c r="G17" s="80"/>
      <c r="H17" s="80"/>
      <c r="I17" s="80"/>
      <c r="J17" s="81"/>
    </row>
    <row r="18" spans="1:10" s="32" customFormat="1" ht="15.6" customHeight="1" x14ac:dyDescent="0.3">
      <c r="A18" s="33"/>
      <c r="B18" s="39" t="s">
        <v>98</v>
      </c>
      <c r="C18" s="74" t="s">
        <v>19</v>
      </c>
      <c r="D18" s="35">
        <f>SUM(D19:D21)</f>
        <v>62170.174509999997</v>
      </c>
      <c r="E18" s="35">
        <f t="shared" ref="E18:J18" si="5">SUM(E19:E21)</f>
        <v>36995.838799999998</v>
      </c>
      <c r="F18" s="35">
        <f t="shared" si="5"/>
        <v>15391.826899999996</v>
      </c>
      <c r="G18" s="35">
        <f t="shared" si="5"/>
        <v>42121.833639999997</v>
      </c>
      <c r="H18" s="35">
        <f t="shared" si="5"/>
        <v>42121.833639999997</v>
      </c>
      <c r="I18" s="35">
        <f t="shared" si="5"/>
        <v>42121.833639999997</v>
      </c>
      <c r="J18" s="35">
        <f t="shared" si="5"/>
        <v>240923.34112999999</v>
      </c>
    </row>
    <row r="19" spans="1:10" s="32" customFormat="1" ht="15.6" customHeight="1" x14ac:dyDescent="0.3">
      <c r="A19" s="33"/>
      <c r="B19" s="33" t="s">
        <v>90</v>
      </c>
      <c r="C19" s="75"/>
      <c r="D19" s="36">
        <f t="shared" ref="D19:J25" si="6">D68+D84+D133+D141</f>
        <v>0</v>
      </c>
      <c r="E19" s="36">
        <f t="shared" si="6"/>
        <v>0</v>
      </c>
      <c r="F19" s="36">
        <f t="shared" si="6"/>
        <v>0</v>
      </c>
      <c r="G19" s="36">
        <f t="shared" si="6"/>
        <v>0</v>
      </c>
      <c r="H19" s="36">
        <f t="shared" si="6"/>
        <v>0</v>
      </c>
      <c r="I19" s="36">
        <f t="shared" si="6"/>
        <v>0</v>
      </c>
      <c r="J19" s="36">
        <f t="shared" si="6"/>
        <v>0</v>
      </c>
    </row>
    <row r="20" spans="1:10" s="32" customFormat="1" ht="15.6" customHeight="1" x14ac:dyDescent="0.3">
      <c r="A20" s="33"/>
      <c r="B20" s="33" t="s">
        <v>91</v>
      </c>
      <c r="C20" s="75"/>
      <c r="D20" s="36">
        <f t="shared" si="6"/>
        <v>0</v>
      </c>
      <c r="E20" s="36">
        <f t="shared" si="6"/>
        <v>0</v>
      </c>
      <c r="F20" s="36">
        <f t="shared" si="6"/>
        <v>0</v>
      </c>
      <c r="G20" s="36">
        <f t="shared" si="6"/>
        <v>0</v>
      </c>
      <c r="H20" s="36">
        <f t="shared" si="6"/>
        <v>0</v>
      </c>
      <c r="I20" s="36">
        <f t="shared" si="6"/>
        <v>0</v>
      </c>
      <c r="J20" s="36">
        <f t="shared" si="6"/>
        <v>0</v>
      </c>
    </row>
    <row r="21" spans="1:10" s="32" customFormat="1" ht="15.6" customHeight="1" x14ac:dyDescent="0.3">
      <c r="A21" s="33"/>
      <c r="B21" s="33" t="s">
        <v>92</v>
      </c>
      <c r="C21" s="75"/>
      <c r="D21" s="36">
        <f t="shared" si="6"/>
        <v>62170.174509999997</v>
      </c>
      <c r="E21" s="36">
        <f t="shared" si="6"/>
        <v>36995.838799999998</v>
      </c>
      <c r="F21" s="36">
        <f t="shared" si="6"/>
        <v>15391.826899999996</v>
      </c>
      <c r="G21" s="36">
        <f t="shared" si="6"/>
        <v>42121.833639999997</v>
      </c>
      <c r="H21" s="36">
        <f t="shared" si="6"/>
        <v>42121.833639999997</v>
      </c>
      <c r="I21" s="36">
        <f t="shared" si="6"/>
        <v>42121.833639999997</v>
      </c>
      <c r="J21" s="36">
        <f t="shared" si="6"/>
        <v>240923.34112999999</v>
      </c>
    </row>
    <row r="22" spans="1:10" s="32" customFormat="1" ht="31.2" x14ac:dyDescent="0.3">
      <c r="A22" s="33"/>
      <c r="B22" s="37" t="s">
        <v>93</v>
      </c>
      <c r="C22" s="75"/>
      <c r="D22" s="36">
        <f t="shared" si="6"/>
        <v>0</v>
      </c>
      <c r="E22" s="36">
        <f t="shared" si="6"/>
        <v>0</v>
      </c>
      <c r="F22" s="36">
        <f t="shared" si="6"/>
        <v>0</v>
      </c>
      <c r="G22" s="36">
        <f t="shared" si="6"/>
        <v>0</v>
      </c>
      <c r="H22" s="36">
        <f t="shared" si="6"/>
        <v>0</v>
      </c>
      <c r="I22" s="36">
        <f t="shared" si="6"/>
        <v>0</v>
      </c>
      <c r="J22" s="36">
        <f t="shared" si="6"/>
        <v>0</v>
      </c>
    </row>
    <row r="23" spans="1:10" s="32" customFormat="1" ht="32.1" customHeight="1" x14ac:dyDescent="0.3">
      <c r="A23" s="33"/>
      <c r="B23" s="38" t="s">
        <v>94</v>
      </c>
      <c r="C23" s="75"/>
      <c r="D23" s="36">
        <f t="shared" si="6"/>
        <v>0</v>
      </c>
      <c r="E23" s="36">
        <f t="shared" si="6"/>
        <v>0</v>
      </c>
      <c r="F23" s="36">
        <f t="shared" si="6"/>
        <v>0</v>
      </c>
      <c r="G23" s="36">
        <f t="shared" si="6"/>
        <v>0</v>
      </c>
      <c r="H23" s="36">
        <f t="shared" si="6"/>
        <v>0</v>
      </c>
      <c r="I23" s="36">
        <f t="shared" si="6"/>
        <v>0</v>
      </c>
      <c r="J23" s="36">
        <f t="shared" si="6"/>
        <v>0</v>
      </c>
    </row>
    <row r="24" spans="1:10" s="32" customFormat="1" ht="15.6" customHeight="1" x14ac:dyDescent="0.3">
      <c r="A24" s="33"/>
      <c r="B24" s="37" t="s">
        <v>95</v>
      </c>
      <c r="C24" s="75"/>
      <c r="D24" s="36">
        <f t="shared" si="6"/>
        <v>0</v>
      </c>
      <c r="E24" s="36">
        <f t="shared" si="6"/>
        <v>0</v>
      </c>
      <c r="F24" s="36">
        <f t="shared" si="6"/>
        <v>0</v>
      </c>
      <c r="G24" s="36">
        <f t="shared" si="6"/>
        <v>0</v>
      </c>
      <c r="H24" s="36">
        <f t="shared" si="6"/>
        <v>0</v>
      </c>
      <c r="I24" s="36">
        <f t="shared" si="6"/>
        <v>0</v>
      </c>
      <c r="J24" s="36">
        <f t="shared" si="6"/>
        <v>0</v>
      </c>
    </row>
    <row r="25" spans="1:10" s="32" customFormat="1" ht="15.6" customHeight="1" x14ac:dyDescent="0.3">
      <c r="A25" s="33"/>
      <c r="B25" s="33" t="s">
        <v>96</v>
      </c>
      <c r="C25" s="76"/>
      <c r="D25" s="36">
        <f t="shared" si="6"/>
        <v>0</v>
      </c>
      <c r="E25" s="36">
        <f t="shared" si="6"/>
        <v>0</v>
      </c>
      <c r="F25" s="36">
        <f t="shared" si="6"/>
        <v>0</v>
      </c>
      <c r="G25" s="36">
        <f t="shared" si="6"/>
        <v>0</v>
      </c>
      <c r="H25" s="36">
        <f t="shared" si="6"/>
        <v>0</v>
      </c>
      <c r="I25" s="36">
        <f t="shared" si="6"/>
        <v>0</v>
      </c>
      <c r="J25" s="36">
        <f t="shared" si="6"/>
        <v>0</v>
      </c>
    </row>
    <row r="26" spans="1:10" s="32" customFormat="1" ht="15.6" customHeight="1" x14ac:dyDescent="0.3">
      <c r="A26" s="33"/>
      <c r="B26" s="39" t="s">
        <v>98</v>
      </c>
      <c r="C26" s="74" t="s">
        <v>99</v>
      </c>
      <c r="D26" s="35">
        <f>SUM(D27:D33)</f>
        <v>1184.9862000000001</v>
      </c>
      <c r="E26" s="35">
        <f t="shared" ref="E26:J26" si="7">SUM(E27:E33)</f>
        <v>0</v>
      </c>
      <c r="F26" s="35">
        <f t="shared" si="7"/>
        <v>0</v>
      </c>
      <c r="G26" s="35">
        <f t="shared" si="7"/>
        <v>0</v>
      </c>
      <c r="H26" s="35">
        <f t="shared" si="7"/>
        <v>0</v>
      </c>
      <c r="I26" s="35">
        <f t="shared" si="7"/>
        <v>0</v>
      </c>
      <c r="J26" s="35">
        <f t="shared" si="7"/>
        <v>1184.9862000000001</v>
      </c>
    </row>
    <row r="27" spans="1:10" s="32" customFormat="1" ht="15.6" customHeight="1" x14ac:dyDescent="0.3">
      <c r="A27" s="33"/>
      <c r="B27" s="33" t="s">
        <v>90</v>
      </c>
      <c r="C27" s="75"/>
      <c r="D27" s="36">
        <f t="shared" ref="D27:J33" si="8">D92</f>
        <v>0</v>
      </c>
      <c r="E27" s="36">
        <f t="shared" si="8"/>
        <v>0</v>
      </c>
      <c r="F27" s="36">
        <f t="shared" si="8"/>
        <v>0</v>
      </c>
      <c r="G27" s="36">
        <f t="shared" si="8"/>
        <v>0</v>
      </c>
      <c r="H27" s="36">
        <f t="shared" si="8"/>
        <v>0</v>
      </c>
      <c r="I27" s="36">
        <f t="shared" si="8"/>
        <v>0</v>
      </c>
      <c r="J27" s="36">
        <f t="shared" si="8"/>
        <v>0</v>
      </c>
    </row>
    <row r="28" spans="1:10" s="32" customFormat="1" ht="15.6" customHeight="1" x14ac:dyDescent="0.3">
      <c r="A28" s="33"/>
      <c r="B28" s="33" t="s">
        <v>91</v>
      </c>
      <c r="C28" s="75"/>
      <c r="D28" s="36">
        <f t="shared" si="8"/>
        <v>0</v>
      </c>
      <c r="E28" s="36">
        <f t="shared" si="8"/>
        <v>0</v>
      </c>
      <c r="F28" s="36">
        <f t="shared" si="8"/>
        <v>0</v>
      </c>
      <c r="G28" s="36">
        <f t="shared" si="8"/>
        <v>0</v>
      </c>
      <c r="H28" s="36">
        <f t="shared" si="8"/>
        <v>0</v>
      </c>
      <c r="I28" s="36">
        <f t="shared" si="8"/>
        <v>0</v>
      </c>
      <c r="J28" s="36">
        <f t="shared" si="8"/>
        <v>0</v>
      </c>
    </row>
    <row r="29" spans="1:10" s="32" customFormat="1" ht="15.6" customHeight="1" x14ac:dyDescent="0.3">
      <c r="A29" s="33"/>
      <c r="B29" s="33" t="s">
        <v>92</v>
      </c>
      <c r="C29" s="75"/>
      <c r="D29" s="36">
        <f t="shared" si="8"/>
        <v>1184.9862000000001</v>
      </c>
      <c r="E29" s="36">
        <f t="shared" si="8"/>
        <v>0</v>
      </c>
      <c r="F29" s="36">
        <f t="shared" si="8"/>
        <v>0</v>
      </c>
      <c r="G29" s="36">
        <f t="shared" si="8"/>
        <v>0</v>
      </c>
      <c r="H29" s="36">
        <f t="shared" si="8"/>
        <v>0</v>
      </c>
      <c r="I29" s="36">
        <f t="shared" si="8"/>
        <v>0</v>
      </c>
      <c r="J29" s="36">
        <f t="shared" si="8"/>
        <v>1184.9862000000001</v>
      </c>
    </row>
    <row r="30" spans="1:10" s="32" customFormat="1" ht="31.2" x14ac:dyDescent="0.3">
      <c r="A30" s="33"/>
      <c r="B30" s="37" t="s">
        <v>93</v>
      </c>
      <c r="C30" s="75"/>
      <c r="D30" s="36">
        <f t="shared" si="8"/>
        <v>0</v>
      </c>
      <c r="E30" s="36">
        <f t="shared" si="8"/>
        <v>0</v>
      </c>
      <c r="F30" s="36">
        <f t="shared" si="8"/>
        <v>0</v>
      </c>
      <c r="G30" s="36">
        <f t="shared" si="8"/>
        <v>0</v>
      </c>
      <c r="H30" s="36">
        <f t="shared" si="8"/>
        <v>0</v>
      </c>
      <c r="I30" s="36">
        <f t="shared" si="8"/>
        <v>0</v>
      </c>
      <c r="J30" s="36">
        <f t="shared" si="8"/>
        <v>0</v>
      </c>
    </row>
    <row r="31" spans="1:10" s="32" customFormat="1" ht="32.1" customHeight="1" x14ac:dyDescent="0.3">
      <c r="A31" s="33"/>
      <c r="B31" s="38" t="s">
        <v>94</v>
      </c>
      <c r="C31" s="75"/>
      <c r="D31" s="36">
        <f t="shared" si="8"/>
        <v>0</v>
      </c>
      <c r="E31" s="36">
        <f t="shared" si="8"/>
        <v>0</v>
      </c>
      <c r="F31" s="36">
        <f t="shared" si="8"/>
        <v>0</v>
      </c>
      <c r="G31" s="36">
        <f t="shared" si="8"/>
        <v>0</v>
      </c>
      <c r="H31" s="36">
        <f t="shared" si="8"/>
        <v>0</v>
      </c>
      <c r="I31" s="36">
        <f t="shared" si="8"/>
        <v>0</v>
      </c>
      <c r="J31" s="36">
        <f t="shared" si="8"/>
        <v>0</v>
      </c>
    </row>
    <row r="32" spans="1:10" s="32" customFormat="1" ht="15.6" customHeight="1" x14ac:dyDescent="0.3">
      <c r="A32" s="33"/>
      <c r="B32" s="37" t="s">
        <v>95</v>
      </c>
      <c r="C32" s="75"/>
      <c r="D32" s="36">
        <f t="shared" si="8"/>
        <v>0</v>
      </c>
      <c r="E32" s="36">
        <f t="shared" si="8"/>
        <v>0</v>
      </c>
      <c r="F32" s="36">
        <f t="shared" si="8"/>
        <v>0</v>
      </c>
      <c r="G32" s="36">
        <f t="shared" si="8"/>
        <v>0</v>
      </c>
      <c r="H32" s="36">
        <f t="shared" si="8"/>
        <v>0</v>
      </c>
      <c r="I32" s="36">
        <f t="shared" si="8"/>
        <v>0</v>
      </c>
      <c r="J32" s="36">
        <f t="shared" si="8"/>
        <v>0</v>
      </c>
    </row>
    <row r="33" spans="1:10" s="32" customFormat="1" ht="15.6" customHeight="1" x14ac:dyDescent="0.3">
      <c r="A33" s="33"/>
      <c r="B33" s="33" t="s">
        <v>96</v>
      </c>
      <c r="C33" s="76"/>
      <c r="D33" s="36">
        <f t="shared" si="8"/>
        <v>0</v>
      </c>
      <c r="E33" s="36">
        <f t="shared" ref="E33:J33" si="9">E98</f>
        <v>0</v>
      </c>
      <c r="F33" s="36">
        <f t="shared" si="9"/>
        <v>0</v>
      </c>
      <c r="G33" s="36">
        <f t="shared" si="9"/>
        <v>0</v>
      </c>
      <c r="H33" s="36">
        <f t="shared" si="9"/>
        <v>0</v>
      </c>
      <c r="I33" s="36">
        <f t="shared" si="9"/>
        <v>0</v>
      </c>
      <c r="J33" s="36">
        <f t="shared" si="9"/>
        <v>0</v>
      </c>
    </row>
    <row r="34" spans="1:10" s="32" customFormat="1" ht="15.6" customHeight="1" x14ac:dyDescent="0.3">
      <c r="A34" s="33"/>
      <c r="B34" s="39" t="s">
        <v>98</v>
      </c>
      <c r="C34" s="74" t="s">
        <v>100</v>
      </c>
      <c r="D34" s="35">
        <f>SUM(D35:D37)</f>
        <v>16000</v>
      </c>
      <c r="E34" s="35">
        <f t="shared" ref="E34:J34" si="10">SUM(E35:E37)</f>
        <v>0</v>
      </c>
      <c r="F34" s="35">
        <f t="shared" si="10"/>
        <v>0</v>
      </c>
      <c r="G34" s="35">
        <f t="shared" si="10"/>
        <v>0</v>
      </c>
      <c r="H34" s="35">
        <f t="shared" si="10"/>
        <v>0</v>
      </c>
      <c r="I34" s="35">
        <f t="shared" si="10"/>
        <v>0</v>
      </c>
      <c r="J34" s="35">
        <f t="shared" si="10"/>
        <v>16000</v>
      </c>
    </row>
    <row r="35" spans="1:10" s="32" customFormat="1" ht="15.6" customHeight="1" x14ac:dyDescent="0.3">
      <c r="A35" s="33"/>
      <c r="B35" s="33" t="s">
        <v>90</v>
      </c>
      <c r="C35" s="75"/>
      <c r="D35" s="36">
        <f>D92</f>
        <v>0</v>
      </c>
      <c r="E35" s="36">
        <f t="shared" ref="E35:J35" si="11">E92</f>
        <v>0</v>
      </c>
      <c r="F35" s="36">
        <f t="shared" si="11"/>
        <v>0</v>
      </c>
      <c r="G35" s="36">
        <f t="shared" si="11"/>
        <v>0</v>
      </c>
      <c r="H35" s="36">
        <f t="shared" si="11"/>
        <v>0</v>
      </c>
      <c r="I35" s="36">
        <f t="shared" si="11"/>
        <v>0</v>
      </c>
      <c r="J35" s="36">
        <f t="shared" si="11"/>
        <v>0</v>
      </c>
    </row>
    <row r="36" spans="1:10" s="32" customFormat="1" ht="15.6" customHeight="1" x14ac:dyDescent="0.3">
      <c r="A36" s="33"/>
      <c r="B36" s="33" t="s">
        <v>91</v>
      </c>
      <c r="C36" s="75"/>
      <c r="D36" s="36">
        <f>D93</f>
        <v>0</v>
      </c>
      <c r="E36" s="36">
        <f t="shared" ref="E36:J36" si="12">E93</f>
        <v>0</v>
      </c>
      <c r="F36" s="36">
        <f t="shared" si="12"/>
        <v>0</v>
      </c>
      <c r="G36" s="36">
        <f t="shared" si="12"/>
        <v>0</v>
      </c>
      <c r="H36" s="36">
        <f t="shared" si="12"/>
        <v>0</v>
      </c>
      <c r="I36" s="36">
        <f t="shared" si="12"/>
        <v>0</v>
      </c>
      <c r="J36" s="36">
        <f t="shared" si="12"/>
        <v>0</v>
      </c>
    </row>
    <row r="37" spans="1:10" s="32" customFormat="1" ht="15.6" customHeight="1" x14ac:dyDescent="0.3">
      <c r="A37" s="33"/>
      <c r="B37" s="33" t="s">
        <v>92</v>
      </c>
      <c r="C37" s="75"/>
      <c r="D37" s="36">
        <f>D46+D54+D62</f>
        <v>16000</v>
      </c>
      <c r="E37" s="36">
        <f t="shared" ref="E37:J37" si="13">E46+E54+E62</f>
        <v>0</v>
      </c>
      <c r="F37" s="36">
        <f t="shared" si="13"/>
        <v>0</v>
      </c>
      <c r="G37" s="36">
        <f t="shared" si="13"/>
        <v>0</v>
      </c>
      <c r="H37" s="36">
        <f t="shared" si="13"/>
        <v>0</v>
      </c>
      <c r="I37" s="36">
        <f t="shared" si="13"/>
        <v>0</v>
      </c>
      <c r="J37" s="36">
        <f t="shared" si="13"/>
        <v>16000</v>
      </c>
    </row>
    <row r="38" spans="1:10" s="32" customFormat="1" ht="31.2" x14ac:dyDescent="0.3">
      <c r="A38" s="33"/>
      <c r="B38" s="37" t="s">
        <v>93</v>
      </c>
      <c r="C38" s="75"/>
      <c r="D38" s="36">
        <f>D47+D55+D63</f>
        <v>16000</v>
      </c>
      <c r="E38" s="36">
        <f t="shared" ref="E38:J38" si="14">E47+E55+E63</f>
        <v>0</v>
      </c>
      <c r="F38" s="36">
        <f t="shared" si="14"/>
        <v>0</v>
      </c>
      <c r="G38" s="36">
        <f t="shared" si="14"/>
        <v>0</v>
      </c>
      <c r="H38" s="36">
        <f t="shared" si="14"/>
        <v>0</v>
      </c>
      <c r="I38" s="36">
        <f t="shared" si="14"/>
        <v>0</v>
      </c>
      <c r="J38" s="36">
        <f t="shared" si="14"/>
        <v>16000</v>
      </c>
    </row>
    <row r="39" spans="1:10" s="32" customFormat="1" ht="32.1" customHeight="1" x14ac:dyDescent="0.3">
      <c r="A39" s="33"/>
      <c r="B39" s="38" t="s">
        <v>94</v>
      </c>
      <c r="C39" s="75"/>
      <c r="D39" s="36">
        <f>D96</f>
        <v>0</v>
      </c>
      <c r="E39" s="36">
        <f t="shared" ref="E39:J39" si="15">E96</f>
        <v>0</v>
      </c>
      <c r="F39" s="36">
        <f t="shared" si="15"/>
        <v>0</v>
      </c>
      <c r="G39" s="36">
        <f t="shared" si="15"/>
        <v>0</v>
      </c>
      <c r="H39" s="36">
        <f t="shared" si="15"/>
        <v>0</v>
      </c>
      <c r="I39" s="36">
        <f t="shared" si="15"/>
        <v>0</v>
      </c>
      <c r="J39" s="36">
        <f t="shared" si="15"/>
        <v>0</v>
      </c>
    </row>
    <row r="40" spans="1:10" s="32" customFormat="1" ht="15.6" customHeight="1" x14ac:dyDescent="0.3">
      <c r="A40" s="33"/>
      <c r="B40" s="37" t="s">
        <v>95</v>
      </c>
      <c r="C40" s="75"/>
      <c r="D40" s="36">
        <f>D97</f>
        <v>0</v>
      </c>
      <c r="E40" s="36">
        <f t="shared" ref="E40:J40" si="16">E97</f>
        <v>0</v>
      </c>
      <c r="F40" s="36">
        <f t="shared" si="16"/>
        <v>0</v>
      </c>
      <c r="G40" s="36">
        <f t="shared" si="16"/>
        <v>0</v>
      </c>
      <c r="H40" s="36">
        <f t="shared" si="16"/>
        <v>0</v>
      </c>
      <c r="I40" s="36">
        <f t="shared" si="16"/>
        <v>0</v>
      </c>
      <c r="J40" s="36">
        <f t="shared" si="16"/>
        <v>0</v>
      </c>
    </row>
    <row r="41" spans="1:10" s="32" customFormat="1" ht="15.6" customHeight="1" x14ac:dyDescent="0.3">
      <c r="A41" s="33"/>
      <c r="B41" s="33" t="s">
        <v>96</v>
      </c>
      <c r="C41" s="76"/>
      <c r="D41" s="36">
        <f>D98</f>
        <v>0</v>
      </c>
      <c r="E41" s="36">
        <f t="shared" ref="E41:J41" si="17">E98</f>
        <v>0</v>
      </c>
      <c r="F41" s="36">
        <f t="shared" si="17"/>
        <v>0</v>
      </c>
      <c r="G41" s="36">
        <f t="shared" si="17"/>
        <v>0</v>
      </c>
      <c r="H41" s="36">
        <f t="shared" si="17"/>
        <v>0</v>
      </c>
      <c r="I41" s="36">
        <f t="shared" si="17"/>
        <v>0</v>
      </c>
      <c r="J41" s="36">
        <f t="shared" si="17"/>
        <v>0</v>
      </c>
    </row>
    <row r="42" spans="1:10" s="32" customFormat="1" ht="15.6" customHeight="1" x14ac:dyDescent="0.3">
      <c r="A42" s="33"/>
      <c r="B42" s="70" t="s">
        <v>144</v>
      </c>
      <c r="C42" s="71"/>
      <c r="D42" s="71"/>
      <c r="E42" s="71"/>
      <c r="F42" s="71"/>
      <c r="G42" s="71"/>
      <c r="H42" s="71"/>
      <c r="I42" s="71"/>
      <c r="J42" s="72"/>
    </row>
    <row r="43" spans="1:10" s="32" customFormat="1" ht="15.6" customHeight="1" x14ac:dyDescent="0.3">
      <c r="A43" s="33"/>
      <c r="B43" s="39" t="s">
        <v>98</v>
      </c>
      <c r="C43" s="77" t="s">
        <v>140</v>
      </c>
      <c r="D43" s="35">
        <f>SUM(D44:D46)</f>
        <v>13600</v>
      </c>
      <c r="E43" s="35">
        <f t="shared" ref="E43:J43" si="18">SUM(E44:E46)</f>
        <v>0</v>
      </c>
      <c r="F43" s="35">
        <f t="shared" si="18"/>
        <v>0</v>
      </c>
      <c r="G43" s="35">
        <f t="shared" si="18"/>
        <v>0</v>
      </c>
      <c r="H43" s="35">
        <f t="shared" si="18"/>
        <v>0</v>
      </c>
      <c r="I43" s="35">
        <f t="shared" si="18"/>
        <v>0</v>
      </c>
      <c r="J43" s="35">
        <f t="shared" si="18"/>
        <v>13600</v>
      </c>
    </row>
    <row r="44" spans="1:10" s="32" customFormat="1" ht="15.6" customHeight="1" x14ac:dyDescent="0.3">
      <c r="A44" s="33"/>
      <c r="B44" s="33" t="s">
        <v>90</v>
      </c>
      <c r="C44" s="75"/>
      <c r="D44" s="36">
        <f>D92</f>
        <v>0</v>
      </c>
      <c r="E44" s="36">
        <f t="shared" ref="E44:J44" si="19">E92</f>
        <v>0</v>
      </c>
      <c r="F44" s="36">
        <f t="shared" si="19"/>
        <v>0</v>
      </c>
      <c r="G44" s="36">
        <f t="shared" si="19"/>
        <v>0</v>
      </c>
      <c r="H44" s="36">
        <f t="shared" si="19"/>
        <v>0</v>
      </c>
      <c r="I44" s="36">
        <f t="shared" si="19"/>
        <v>0</v>
      </c>
      <c r="J44" s="36">
        <f t="shared" si="19"/>
        <v>0</v>
      </c>
    </row>
    <row r="45" spans="1:10" s="32" customFormat="1" ht="15.6" customHeight="1" x14ac:dyDescent="0.3">
      <c r="A45" s="33"/>
      <c r="B45" s="33" t="s">
        <v>91</v>
      </c>
      <c r="C45" s="75"/>
      <c r="D45" s="36">
        <f>D93</f>
        <v>0</v>
      </c>
      <c r="E45" s="36">
        <f t="shared" ref="E45:J45" si="20">E93</f>
        <v>0</v>
      </c>
      <c r="F45" s="36">
        <f t="shared" si="20"/>
        <v>0</v>
      </c>
      <c r="G45" s="36">
        <f t="shared" si="20"/>
        <v>0</v>
      </c>
      <c r="H45" s="36">
        <f t="shared" si="20"/>
        <v>0</v>
      </c>
      <c r="I45" s="36">
        <f t="shared" si="20"/>
        <v>0</v>
      </c>
      <c r="J45" s="36">
        <f t="shared" si="20"/>
        <v>0</v>
      </c>
    </row>
    <row r="46" spans="1:10" s="32" customFormat="1" ht="15.6" customHeight="1" x14ac:dyDescent="0.3">
      <c r="A46" s="33"/>
      <c r="B46" s="33" t="s">
        <v>92</v>
      </c>
      <c r="C46" s="75"/>
      <c r="D46" s="36">
        <f>D111</f>
        <v>13600</v>
      </c>
      <c r="E46" s="36">
        <f t="shared" ref="E46:J46" si="21">E111</f>
        <v>0</v>
      </c>
      <c r="F46" s="36">
        <f t="shared" si="21"/>
        <v>0</v>
      </c>
      <c r="G46" s="36">
        <f t="shared" si="21"/>
        <v>0</v>
      </c>
      <c r="H46" s="36">
        <f t="shared" si="21"/>
        <v>0</v>
      </c>
      <c r="I46" s="36">
        <f t="shared" si="21"/>
        <v>0</v>
      </c>
      <c r="J46" s="36">
        <f t="shared" si="21"/>
        <v>13600</v>
      </c>
    </row>
    <row r="47" spans="1:10" s="32" customFormat="1" ht="31.2" x14ac:dyDescent="0.3">
      <c r="A47" s="33"/>
      <c r="B47" s="37" t="s">
        <v>93</v>
      </c>
      <c r="C47" s="75"/>
      <c r="D47" s="36">
        <f>D112</f>
        <v>13600</v>
      </c>
      <c r="E47" s="36">
        <f t="shared" ref="E47:J47" si="22">E112</f>
        <v>0</v>
      </c>
      <c r="F47" s="36">
        <f t="shared" si="22"/>
        <v>0</v>
      </c>
      <c r="G47" s="36">
        <f t="shared" si="22"/>
        <v>0</v>
      </c>
      <c r="H47" s="36">
        <f t="shared" si="22"/>
        <v>0</v>
      </c>
      <c r="I47" s="36">
        <f t="shared" si="22"/>
        <v>0</v>
      </c>
      <c r="J47" s="36">
        <f t="shared" si="22"/>
        <v>13600</v>
      </c>
    </row>
    <row r="48" spans="1:10" s="32" customFormat="1" ht="32.1" customHeight="1" x14ac:dyDescent="0.3">
      <c r="A48" s="33"/>
      <c r="B48" s="38" t="s">
        <v>94</v>
      </c>
      <c r="C48" s="75"/>
      <c r="D48" s="36">
        <f>D96</f>
        <v>0</v>
      </c>
      <c r="E48" s="36">
        <f t="shared" ref="E48:J48" si="23">E96</f>
        <v>0</v>
      </c>
      <c r="F48" s="36">
        <f t="shared" si="23"/>
        <v>0</v>
      </c>
      <c r="G48" s="36">
        <f t="shared" si="23"/>
        <v>0</v>
      </c>
      <c r="H48" s="36">
        <f t="shared" si="23"/>
        <v>0</v>
      </c>
      <c r="I48" s="36">
        <f t="shared" si="23"/>
        <v>0</v>
      </c>
      <c r="J48" s="36">
        <f t="shared" si="23"/>
        <v>0</v>
      </c>
    </row>
    <row r="49" spans="1:10" s="32" customFormat="1" ht="15.6" customHeight="1" x14ac:dyDescent="0.3">
      <c r="A49" s="33"/>
      <c r="B49" s="37" t="s">
        <v>95</v>
      </c>
      <c r="C49" s="75"/>
      <c r="D49" s="36">
        <f>D97</f>
        <v>0</v>
      </c>
      <c r="E49" s="36">
        <f t="shared" ref="E49:J49" si="24">E97</f>
        <v>0</v>
      </c>
      <c r="F49" s="36">
        <f t="shared" si="24"/>
        <v>0</v>
      </c>
      <c r="G49" s="36">
        <f t="shared" si="24"/>
        <v>0</v>
      </c>
      <c r="H49" s="36">
        <f t="shared" si="24"/>
        <v>0</v>
      </c>
      <c r="I49" s="36">
        <f t="shared" si="24"/>
        <v>0</v>
      </c>
      <c r="J49" s="36">
        <f t="shared" si="24"/>
        <v>0</v>
      </c>
    </row>
    <row r="50" spans="1:10" s="32" customFormat="1" ht="15.6" customHeight="1" x14ac:dyDescent="0.3">
      <c r="A50" s="33"/>
      <c r="B50" s="33" t="s">
        <v>96</v>
      </c>
      <c r="C50" s="76"/>
      <c r="D50" s="36">
        <f>D98</f>
        <v>0</v>
      </c>
      <c r="E50" s="36">
        <f t="shared" ref="E50:J50" si="25">E98</f>
        <v>0</v>
      </c>
      <c r="F50" s="36">
        <f t="shared" si="25"/>
        <v>0</v>
      </c>
      <c r="G50" s="36">
        <f t="shared" si="25"/>
        <v>0</v>
      </c>
      <c r="H50" s="36">
        <f t="shared" si="25"/>
        <v>0</v>
      </c>
      <c r="I50" s="36">
        <f t="shared" si="25"/>
        <v>0</v>
      </c>
      <c r="J50" s="36">
        <f t="shared" si="25"/>
        <v>0</v>
      </c>
    </row>
    <row r="51" spans="1:10" s="32" customFormat="1" ht="15.6" customHeight="1" x14ac:dyDescent="0.3">
      <c r="A51" s="33"/>
      <c r="B51" s="39" t="s">
        <v>98</v>
      </c>
      <c r="C51" s="74" t="s">
        <v>141</v>
      </c>
      <c r="D51" s="35">
        <f>SUM(D52:D54)</f>
        <v>1000</v>
      </c>
      <c r="E51" s="35">
        <f t="shared" ref="E51:J51" si="26">SUM(E52:E54)</f>
        <v>0</v>
      </c>
      <c r="F51" s="35">
        <f t="shared" si="26"/>
        <v>0</v>
      </c>
      <c r="G51" s="35">
        <f t="shared" si="26"/>
        <v>0</v>
      </c>
      <c r="H51" s="35">
        <f t="shared" si="26"/>
        <v>0</v>
      </c>
      <c r="I51" s="35">
        <f t="shared" si="26"/>
        <v>0</v>
      </c>
      <c r="J51" s="35">
        <f t="shared" si="26"/>
        <v>1000</v>
      </c>
    </row>
    <row r="52" spans="1:10" s="32" customFormat="1" ht="15.6" customHeight="1" x14ac:dyDescent="0.3">
      <c r="A52" s="33"/>
      <c r="B52" s="33" t="s">
        <v>90</v>
      </c>
      <c r="C52" s="75"/>
      <c r="D52" s="36">
        <f>D125</f>
        <v>0</v>
      </c>
      <c r="E52" s="36">
        <f t="shared" ref="E52:J52" si="27">E125</f>
        <v>0</v>
      </c>
      <c r="F52" s="36">
        <f t="shared" si="27"/>
        <v>0</v>
      </c>
      <c r="G52" s="36">
        <f t="shared" si="27"/>
        <v>0</v>
      </c>
      <c r="H52" s="36">
        <f t="shared" si="27"/>
        <v>0</v>
      </c>
      <c r="I52" s="36">
        <f t="shared" si="27"/>
        <v>0</v>
      </c>
      <c r="J52" s="36">
        <f t="shared" si="27"/>
        <v>0</v>
      </c>
    </row>
    <row r="53" spans="1:10" s="32" customFormat="1" ht="15.6" customHeight="1" x14ac:dyDescent="0.3">
      <c r="A53" s="33"/>
      <c r="B53" s="33" t="s">
        <v>91</v>
      </c>
      <c r="C53" s="75"/>
      <c r="D53" s="36">
        <f>D126</f>
        <v>0</v>
      </c>
      <c r="E53" s="36">
        <f t="shared" ref="E53:J53" si="28">E126</f>
        <v>0</v>
      </c>
      <c r="F53" s="36">
        <f t="shared" si="28"/>
        <v>0</v>
      </c>
      <c r="G53" s="36">
        <f t="shared" si="28"/>
        <v>0</v>
      </c>
      <c r="H53" s="36">
        <f t="shared" si="28"/>
        <v>0</v>
      </c>
      <c r="I53" s="36">
        <f t="shared" si="28"/>
        <v>0</v>
      </c>
      <c r="J53" s="36">
        <f t="shared" si="28"/>
        <v>0</v>
      </c>
    </row>
    <row r="54" spans="1:10" s="32" customFormat="1" ht="15.6" customHeight="1" x14ac:dyDescent="0.3">
      <c r="A54" s="33"/>
      <c r="B54" s="33" t="s">
        <v>92</v>
      </c>
      <c r="C54" s="75"/>
      <c r="D54" s="36">
        <f>D119</f>
        <v>1000</v>
      </c>
      <c r="E54" s="36">
        <f t="shared" ref="E54:J54" si="29">E119</f>
        <v>0</v>
      </c>
      <c r="F54" s="36">
        <f t="shared" si="29"/>
        <v>0</v>
      </c>
      <c r="G54" s="36">
        <f t="shared" si="29"/>
        <v>0</v>
      </c>
      <c r="H54" s="36">
        <f t="shared" si="29"/>
        <v>0</v>
      </c>
      <c r="I54" s="36">
        <f t="shared" si="29"/>
        <v>0</v>
      </c>
      <c r="J54" s="36">
        <f t="shared" si="29"/>
        <v>1000</v>
      </c>
    </row>
    <row r="55" spans="1:10" s="32" customFormat="1" ht="31.2" x14ac:dyDescent="0.3">
      <c r="A55" s="33"/>
      <c r="B55" s="37" t="s">
        <v>93</v>
      </c>
      <c r="C55" s="75"/>
      <c r="D55" s="36">
        <f>D120</f>
        <v>1000</v>
      </c>
      <c r="E55" s="36">
        <f t="shared" ref="E55:J55" si="30">E120</f>
        <v>0</v>
      </c>
      <c r="F55" s="36">
        <f t="shared" si="30"/>
        <v>0</v>
      </c>
      <c r="G55" s="36">
        <f t="shared" si="30"/>
        <v>0</v>
      </c>
      <c r="H55" s="36">
        <f t="shared" si="30"/>
        <v>0</v>
      </c>
      <c r="I55" s="36">
        <f t="shared" si="30"/>
        <v>0</v>
      </c>
      <c r="J55" s="36">
        <f t="shared" si="30"/>
        <v>1000</v>
      </c>
    </row>
    <row r="56" spans="1:10" s="32" customFormat="1" ht="32.1" customHeight="1" x14ac:dyDescent="0.3">
      <c r="A56" s="33"/>
      <c r="B56" s="38" t="s">
        <v>94</v>
      </c>
      <c r="C56" s="75"/>
      <c r="D56" s="36">
        <f>D129</f>
        <v>0</v>
      </c>
      <c r="E56" s="36">
        <f t="shared" ref="E56:J56" si="31">E129</f>
        <v>0</v>
      </c>
      <c r="F56" s="36">
        <f t="shared" si="31"/>
        <v>0</v>
      </c>
      <c r="G56" s="36">
        <f t="shared" si="31"/>
        <v>0</v>
      </c>
      <c r="H56" s="36">
        <f t="shared" si="31"/>
        <v>0</v>
      </c>
      <c r="I56" s="36">
        <f t="shared" si="31"/>
        <v>0</v>
      </c>
      <c r="J56" s="36">
        <f t="shared" si="31"/>
        <v>0</v>
      </c>
    </row>
    <row r="57" spans="1:10" s="32" customFormat="1" ht="15.6" customHeight="1" x14ac:dyDescent="0.3">
      <c r="A57" s="33"/>
      <c r="B57" s="37" t="s">
        <v>95</v>
      </c>
      <c r="C57" s="75"/>
      <c r="D57" s="36">
        <f>D130</f>
        <v>0</v>
      </c>
      <c r="E57" s="36">
        <f t="shared" ref="E57:J57" si="32">E130</f>
        <v>0</v>
      </c>
      <c r="F57" s="36">
        <f t="shared" si="32"/>
        <v>0</v>
      </c>
      <c r="G57" s="36">
        <f t="shared" si="32"/>
        <v>0</v>
      </c>
      <c r="H57" s="36">
        <f t="shared" si="32"/>
        <v>0</v>
      </c>
      <c r="I57" s="36">
        <f t="shared" si="32"/>
        <v>0</v>
      </c>
      <c r="J57" s="36">
        <f t="shared" si="32"/>
        <v>0</v>
      </c>
    </row>
    <row r="58" spans="1:10" s="32" customFormat="1" ht="15.6" customHeight="1" x14ac:dyDescent="0.3">
      <c r="A58" s="33"/>
      <c r="B58" s="33" t="s">
        <v>96</v>
      </c>
      <c r="C58" s="76"/>
      <c r="D58" s="36">
        <f>D131</f>
        <v>0</v>
      </c>
      <c r="E58" s="36">
        <f t="shared" ref="E58:J58" si="33">E131</f>
        <v>0</v>
      </c>
      <c r="F58" s="36">
        <f t="shared" si="33"/>
        <v>0</v>
      </c>
      <c r="G58" s="36">
        <f t="shared" si="33"/>
        <v>0</v>
      </c>
      <c r="H58" s="36">
        <f t="shared" si="33"/>
        <v>0</v>
      </c>
      <c r="I58" s="36">
        <f t="shared" si="33"/>
        <v>0</v>
      </c>
      <c r="J58" s="36">
        <f t="shared" si="33"/>
        <v>0</v>
      </c>
    </row>
    <row r="59" spans="1:10" s="32" customFormat="1" ht="15.6" customHeight="1" x14ac:dyDescent="0.3">
      <c r="A59" s="33"/>
      <c r="B59" s="39" t="s">
        <v>98</v>
      </c>
      <c r="C59" s="74" t="s">
        <v>142</v>
      </c>
      <c r="D59" s="35">
        <f>SUM(D60:D62)</f>
        <v>1400</v>
      </c>
      <c r="E59" s="35">
        <f t="shared" ref="E59:J59" si="34">SUM(E60:E62)</f>
        <v>0</v>
      </c>
      <c r="F59" s="35">
        <f t="shared" si="34"/>
        <v>0</v>
      </c>
      <c r="G59" s="35">
        <f t="shared" si="34"/>
        <v>0</v>
      </c>
      <c r="H59" s="35">
        <f t="shared" si="34"/>
        <v>0</v>
      </c>
      <c r="I59" s="35">
        <f t="shared" si="34"/>
        <v>0</v>
      </c>
      <c r="J59" s="35">
        <f t="shared" si="34"/>
        <v>1400</v>
      </c>
    </row>
    <row r="60" spans="1:10" s="32" customFormat="1" ht="15.6" customHeight="1" x14ac:dyDescent="0.3">
      <c r="A60" s="33"/>
      <c r="B60" s="33" t="s">
        <v>90</v>
      </c>
      <c r="C60" s="75"/>
      <c r="D60" s="36">
        <f t="shared" ref="D60:D66" si="35">D125</f>
        <v>0</v>
      </c>
      <c r="E60" s="36">
        <f t="shared" ref="E60:J66" si="36">E125</f>
        <v>0</v>
      </c>
      <c r="F60" s="36">
        <f t="shared" si="36"/>
        <v>0</v>
      </c>
      <c r="G60" s="36">
        <f t="shared" si="36"/>
        <v>0</v>
      </c>
      <c r="H60" s="36">
        <f t="shared" si="36"/>
        <v>0</v>
      </c>
      <c r="I60" s="36">
        <f t="shared" si="36"/>
        <v>0</v>
      </c>
      <c r="J60" s="36">
        <f t="shared" si="36"/>
        <v>0</v>
      </c>
    </row>
    <row r="61" spans="1:10" s="32" customFormat="1" ht="15.6" customHeight="1" x14ac:dyDescent="0.3">
      <c r="A61" s="33"/>
      <c r="B61" s="33" t="s">
        <v>91</v>
      </c>
      <c r="C61" s="75"/>
      <c r="D61" s="36">
        <f t="shared" si="35"/>
        <v>0</v>
      </c>
      <c r="E61" s="36">
        <f t="shared" si="36"/>
        <v>0</v>
      </c>
      <c r="F61" s="36">
        <f t="shared" si="36"/>
        <v>0</v>
      </c>
      <c r="G61" s="36">
        <f t="shared" si="36"/>
        <v>0</v>
      </c>
      <c r="H61" s="36">
        <f t="shared" si="36"/>
        <v>0</v>
      </c>
      <c r="I61" s="36">
        <f t="shared" si="36"/>
        <v>0</v>
      </c>
      <c r="J61" s="36">
        <f t="shared" si="36"/>
        <v>0</v>
      </c>
    </row>
    <row r="62" spans="1:10" s="32" customFormat="1" ht="15.6" customHeight="1" x14ac:dyDescent="0.3">
      <c r="A62" s="33"/>
      <c r="B62" s="33" t="s">
        <v>92</v>
      </c>
      <c r="C62" s="75"/>
      <c r="D62" s="36">
        <f t="shared" si="35"/>
        <v>1400</v>
      </c>
      <c r="E62" s="36">
        <f t="shared" ref="E62:J62" si="37">E127</f>
        <v>0</v>
      </c>
      <c r="F62" s="36">
        <f t="shared" si="37"/>
        <v>0</v>
      </c>
      <c r="G62" s="36">
        <f t="shared" si="37"/>
        <v>0</v>
      </c>
      <c r="H62" s="36">
        <f t="shared" si="37"/>
        <v>0</v>
      </c>
      <c r="I62" s="36">
        <f t="shared" si="37"/>
        <v>0</v>
      </c>
      <c r="J62" s="36">
        <f t="shared" si="37"/>
        <v>1400</v>
      </c>
    </row>
    <row r="63" spans="1:10" s="32" customFormat="1" ht="31.2" x14ac:dyDescent="0.3">
      <c r="A63" s="33"/>
      <c r="B63" s="37" t="s">
        <v>93</v>
      </c>
      <c r="C63" s="75"/>
      <c r="D63" s="36">
        <f t="shared" si="35"/>
        <v>1400</v>
      </c>
      <c r="E63" s="36">
        <f t="shared" ref="E63:J63" si="38">E128</f>
        <v>0</v>
      </c>
      <c r="F63" s="36">
        <f t="shared" si="38"/>
        <v>0</v>
      </c>
      <c r="G63" s="36">
        <f t="shared" si="38"/>
        <v>0</v>
      </c>
      <c r="H63" s="36">
        <f t="shared" si="38"/>
        <v>0</v>
      </c>
      <c r="I63" s="36">
        <f t="shared" si="38"/>
        <v>0</v>
      </c>
      <c r="J63" s="36">
        <f t="shared" si="38"/>
        <v>1400</v>
      </c>
    </row>
    <row r="64" spans="1:10" s="32" customFormat="1" ht="32.1" customHeight="1" x14ac:dyDescent="0.3">
      <c r="A64" s="33"/>
      <c r="B64" s="38" t="s">
        <v>94</v>
      </c>
      <c r="C64" s="75"/>
      <c r="D64" s="36">
        <f t="shared" si="35"/>
        <v>0</v>
      </c>
      <c r="E64" s="36">
        <f t="shared" si="36"/>
        <v>0</v>
      </c>
      <c r="F64" s="36">
        <f t="shared" si="36"/>
        <v>0</v>
      </c>
      <c r="G64" s="36">
        <f t="shared" si="36"/>
        <v>0</v>
      </c>
      <c r="H64" s="36">
        <f t="shared" si="36"/>
        <v>0</v>
      </c>
      <c r="I64" s="36">
        <f t="shared" si="36"/>
        <v>0</v>
      </c>
      <c r="J64" s="36">
        <f t="shared" si="36"/>
        <v>0</v>
      </c>
    </row>
    <row r="65" spans="1:10" s="32" customFormat="1" ht="15.6" customHeight="1" x14ac:dyDescent="0.3">
      <c r="A65" s="33"/>
      <c r="B65" s="37" t="s">
        <v>95</v>
      </c>
      <c r="C65" s="75"/>
      <c r="D65" s="36">
        <f t="shared" si="35"/>
        <v>0</v>
      </c>
      <c r="E65" s="36">
        <f t="shared" si="36"/>
        <v>0</v>
      </c>
      <c r="F65" s="36">
        <f t="shared" si="36"/>
        <v>0</v>
      </c>
      <c r="G65" s="36">
        <f t="shared" si="36"/>
        <v>0</v>
      </c>
      <c r="H65" s="36">
        <f t="shared" si="36"/>
        <v>0</v>
      </c>
      <c r="I65" s="36">
        <f t="shared" si="36"/>
        <v>0</v>
      </c>
      <c r="J65" s="36">
        <f t="shared" si="36"/>
        <v>0</v>
      </c>
    </row>
    <row r="66" spans="1:10" s="32" customFormat="1" ht="15.6" customHeight="1" x14ac:dyDescent="0.3">
      <c r="A66" s="33"/>
      <c r="B66" s="33" t="s">
        <v>96</v>
      </c>
      <c r="C66" s="76"/>
      <c r="D66" s="36">
        <f t="shared" si="35"/>
        <v>0</v>
      </c>
      <c r="E66" s="36">
        <f t="shared" si="36"/>
        <v>0</v>
      </c>
      <c r="F66" s="36">
        <f t="shared" si="36"/>
        <v>0</v>
      </c>
      <c r="G66" s="36">
        <f t="shared" si="36"/>
        <v>0</v>
      </c>
      <c r="H66" s="36">
        <f t="shared" si="36"/>
        <v>0</v>
      </c>
      <c r="I66" s="36">
        <f t="shared" si="36"/>
        <v>0</v>
      </c>
      <c r="J66" s="36">
        <f t="shared" si="36"/>
        <v>0</v>
      </c>
    </row>
    <row r="67" spans="1:10" ht="113.25" customHeight="1" x14ac:dyDescent="0.3">
      <c r="A67" s="27"/>
      <c r="B67" s="40" t="s">
        <v>101</v>
      </c>
      <c r="C67" s="74" t="s">
        <v>19</v>
      </c>
      <c r="D67" s="41">
        <f>SUM(D68:D74)</f>
        <v>0</v>
      </c>
      <c r="E67" s="41">
        <f t="shared" ref="E67:I67" si="39">SUM(E68:E74)</f>
        <v>0</v>
      </c>
      <c r="F67" s="41">
        <f t="shared" si="39"/>
        <v>0</v>
      </c>
      <c r="G67" s="41">
        <f t="shared" si="39"/>
        <v>0</v>
      </c>
      <c r="H67" s="41">
        <f t="shared" si="39"/>
        <v>0</v>
      </c>
      <c r="I67" s="41">
        <f t="shared" si="39"/>
        <v>0</v>
      </c>
      <c r="J67" s="41">
        <f t="shared" ref="J67:J74" si="40">SUM(D67:I67)</f>
        <v>0</v>
      </c>
    </row>
    <row r="68" spans="1:10" ht="15.6" x14ac:dyDescent="0.3">
      <c r="A68" s="27"/>
      <c r="B68" s="33" t="s">
        <v>90</v>
      </c>
      <c r="C68" s="75"/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f t="shared" si="40"/>
        <v>0</v>
      </c>
    </row>
    <row r="69" spans="1:10" ht="15.6" x14ac:dyDescent="0.3">
      <c r="A69" s="27"/>
      <c r="B69" s="33" t="s">
        <v>91</v>
      </c>
      <c r="C69" s="75"/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f t="shared" si="40"/>
        <v>0</v>
      </c>
    </row>
    <row r="70" spans="1:10" ht="15.6" x14ac:dyDescent="0.3">
      <c r="A70" s="27"/>
      <c r="B70" s="33" t="s">
        <v>92</v>
      </c>
      <c r="C70" s="75"/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f t="shared" si="40"/>
        <v>0</v>
      </c>
    </row>
    <row r="71" spans="1:10" ht="31.2" x14ac:dyDescent="0.3">
      <c r="A71" s="27"/>
      <c r="B71" s="37" t="s">
        <v>93</v>
      </c>
      <c r="C71" s="75"/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f t="shared" si="40"/>
        <v>0</v>
      </c>
    </row>
    <row r="72" spans="1:10" ht="32.1" customHeight="1" x14ac:dyDescent="0.3">
      <c r="A72" s="27"/>
      <c r="B72" s="38" t="s">
        <v>94</v>
      </c>
      <c r="C72" s="75"/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f t="shared" si="40"/>
        <v>0</v>
      </c>
    </row>
    <row r="73" spans="1:10" ht="15.6" x14ac:dyDescent="0.3">
      <c r="A73" s="27"/>
      <c r="B73" s="37" t="s">
        <v>95</v>
      </c>
      <c r="C73" s="75"/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f t="shared" si="40"/>
        <v>0</v>
      </c>
    </row>
    <row r="74" spans="1:10" ht="15.6" x14ac:dyDescent="0.3">
      <c r="A74" s="27"/>
      <c r="B74" s="33" t="s">
        <v>96</v>
      </c>
      <c r="C74" s="76"/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f t="shared" si="40"/>
        <v>0</v>
      </c>
    </row>
    <row r="75" spans="1:10" ht="55.8" customHeight="1" x14ac:dyDescent="0.3">
      <c r="A75" s="27"/>
      <c r="B75" s="40" t="s">
        <v>102</v>
      </c>
      <c r="C75" s="74" t="s">
        <v>89</v>
      </c>
      <c r="D75" s="41">
        <f>SUM(D76:D78)</f>
        <v>31690.830399999999</v>
      </c>
      <c r="E75" s="41">
        <f t="shared" ref="E75:J75" si="41">SUM(E76:E78)</f>
        <v>35260.838799999998</v>
      </c>
      <c r="F75" s="41">
        <f t="shared" si="41"/>
        <v>2564</v>
      </c>
      <c r="G75" s="41">
        <f t="shared" si="41"/>
        <v>2564</v>
      </c>
      <c r="H75" s="41">
        <f t="shared" si="41"/>
        <v>2564</v>
      </c>
      <c r="I75" s="41">
        <f t="shared" si="41"/>
        <v>2564</v>
      </c>
      <c r="J75" s="41">
        <f t="shared" si="41"/>
        <v>77207.669200000004</v>
      </c>
    </row>
    <row r="76" spans="1:10" ht="15.6" x14ac:dyDescent="0.3">
      <c r="A76" s="27"/>
      <c r="B76" s="33" t="s">
        <v>90</v>
      </c>
      <c r="C76" s="75"/>
      <c r="D76" s="36">
        <f t="shared" ref="D76:J77" si="42">D84+D92+D125</f>
        <v>0</v>
      </c>
      <c r="E76" s="36">
        <f t="shared" si="42"/>
        <v>0</v>
      </c>
      <c r="F76" s="36">
        <f t="shared" si="42"/>
        <v>0</v>
      </c>
      <c r="G76" s="36">
        <f t="shared" si="42"/>
        <v>0</v>
      </c>
      <c r="H76" s="36">
        <f t="shared" si="42"/>
        <v>0</v>
      </c>
      <c r="I76" s="36">
        <f t="shared" si="42"/>
        <v>0</v>
      </c>
      <c r="J76" s="36">
        <f t="shared" si="42"/>
        <v>0</v>
      </c>
    </row>
    <row r="77" spans="1:10" ht="15.6" x14ac:dyDescent="0.3">
      <c r="A77" s="27"/>
      <c r="B77" s="33" t="s">
        <v>91</v>
      </c>
      <c r="C77" s="75"/>
      <c r="D77" s="36">
        <f t="shared" si="42"/>
        <v>0</v>
      </c>
      <c r="E77" s="36">
        <f t="shared" si="42"/>
        <v>0</v>
      </c>
      <c r="F77" s="36">
        <f t="shared" si="42"/>
        <v>0</v>
      </c>
      <c r="G77" s="36">
        <f t="shared" si="42"/>
        <v>0</v>
      </c>
      <c r="H77" s="36">
        <f t="shared" si="42"/>
        <v>0</v>
      </c>
      <c r="I77" s="36">
        <f t="shared" si="42"/>
        <v>0</v>
      </c>
      <c r="J77" s="36">
        <f t="shared" si="42"/>
        <v>0</v>
      </c>
    </row>
    <row r="78" spans="1:10" ht="15.6" x14ac:dyDescent="0.3">
      <c r="A78" s="27"/>
      <c r="B78" s="33" t="s">
        <v>92</v>
      </c>
      <c r="C78" s="75"/>
      <c r="D78" s="36">
        <f>D86+D94+D102</f>
        <v>31690.830399999999</v>
      </c>
      <c r="E78" s="36">
        <f t="shared" ref="E78:J78" si="43">E86+E94+E102</f>
        <v>35260.838799999998</v>
      </c>
      <c r="F78" s="36">
        <f t="shared" si="43"/>
        <v>2564</v>
      </c>
      <c r="G78" s="36">
        <f t="shared" si="43"/>
        <v>2564</v>
      </c>
      <c r="H78" s="36">
        <f t="shared" si="43"/>
        <v>2564</v>
      </c>
      <c r="I78" s="36">
        <f t="shared" si="43"/>
        <v>2564</v>
      </c>
      <c r="J78" s="36">
        <f t="shared" si="43"/>
        <v>77207.669200000004</v>
      </c>
    </row>
    <row r="79" spans="1:10" ht="31.2" x14ac:dyDescent="0.3">
      <c r="A79" s="27"/>
      <c r="B79" s="37" t="s">
        <v>93</v>
      </c>
      <c r="C79" s="75"/>
      <c r="D79" s="36">
        <f>D87+D95+D103</f>
        <v>16000</v>
      </c>
      <c r="E79" s="36">
        <f t="shared" ref="E79:J79" si="44">E87+E95+E103</f>
        <v>0</v>
      </c>
      <c r="F79" s="36">
        <f t="shared" si="44"/>
        <v>0</v>
      </c>
      <c r="G79" s="36">
        <f t="shared" si="44"/>
        <v>0</v>
      </c>
      <c r="H79" s="36">
        <f t="shared" si="44"/>
        <v>0</v>
      </c>
      <c r="I79" s="36">
        <f t="shared" si="44"/>
        <v>0</v>
      </c>
      <c r="J79" s="36">
        <f t="shared" si="44"/>
        <v>16000</v>
      </c>
    </row>
    <row r="80" spans="1:10" ht="32.1" customHeight="1" x14ac:dyDescent="0.3">
      <c r="A80" s="27"/>
      <c r="B80" s="38" t="s">
        <v>94</v>
      </c>
      <c r="C80" s="75"/>
      <c r="D80" s="36">
        <f t="shared" ref="D80:J82" si="45">D88+D96+D129</f>
        <v>0</v>
      </c>
      <c r="E80" s="36">
        <f t="shared" si="45"/>
        <v>0</v>
      </c>
      <c r="F80" s="36">
        <f t="shared" si="45"/>
        <v>0</v>
      </c>
      <c r="G80" s="36">
        <f t="shared" si="45"/>
        <v>0</v>
      </c>
      <c r="H80" s="36">
        <f t="shared" si="45"/>
        <v>0</v>
      </c>
      <c r="I80" s="36">
        <f t="shared" si="45"/>
        <v>0</v>
      </c>
      <c r="J80" s="36">
        <f t="shared" si="45"/>
        <v>0</v>
      </c>
    </row>
    <row r="81" spans="1:10" ht="15.6" x14ac:dyDescent="0.3">
      <c r="A81" s="27"/>
      <c r="B81" s="37" t="s">
        <v>95</v>
      </c>
      <c r="C81" s="75"/>
      <c r="D81" s="36">
        <f t="shared" si="45"/>
        <v>0</v>
      </c>
      <c r="E81" s="36">
        <f t="shared" si="45"/>
        <v>0</v>
      </c>
      <c r="F81" s="36">
        <f t="shared" si="45"/>
        <v>0</v>
      </c>
      <c r="G81" s="36">
        <f t="shared" si="45"/>
        <v>0</v>
      </c>
      <c r="H81" s="36">
        <f t="shared" si="45"/>
        <v>0</v>
      </c>
      <c r="I81" s="36">
        <f t="shared" si="45"/>
        <v>0</v>
      </c>
      <c r="J81" s="36">
        <f t="shared" si="45"/>
        <v>0</v>
      </c>
    </row>
    <row r="82" spans="1:10" ht="15.6" x14ac:dyDescent="0.3">
      <c r="A82" s="27"/>
      <c r="B82" s="33" t="s">
        <v>96</v>
      </c>
      <c r="C82" s="76"/>
      <c r="D82" s="36">
        <f t="shared" si="45"/>
        <v>0</v>
      </c>
      <c r="E82" s="36">
        <f t="shared" si="45"/>
        <v>0</v>
      </c>
      <c r="F82" s="36">
        <f t="shared" si="45"/>
        <v>0</v>
      </c>
      <c r="G82" s="36">
        <f t="shared" si="45"/>
        <v>0</v>
      </c>
      <c r="H82" s="36">
        <f t="shared" si="45"/>
        <v>0</v>
      </c>
      <c r="I82" s="36">
        <f t="shared" si="45"/>
        <v>0</v>
      </c>
      <c r="J82" s="36">
        <f t="shared" si="45"/>
        <v>0</v>
      </c>
    </row>
    <row r="83" spans="1:10" ht="18" x14ac:dyDescent="0.3">
      <c r="A83" s="27"/>
      <c r="B83" s="40" t="s">
        <v>103</v>
      </c>
      <c r="C83" s="74" t="s">
        <v>19</v>
      </c>
      <c r="D83" s="42">
        <f>SUM(D84:D90)</f>
        <v>14505.8442</v>
      </c>
      <c r="E83" s="42">
        <f t="shared" ref="E83:J140" si="46">SUM(E84:E90)</f>
        <v>35260.838799999998</v>
      </c>
      <c r="F83" s="42">
        <f t="shared" si="46"/>
        <v>2564</v>
      </c>
      <c r="G83" s="42">
        <f t="shared" si="46"/>
        <v>2564</v>
      </c>
      <c r="H83" s="42">
        <f t="shared" si="46"/>
        <v>2564</v>
      </c>
      <c r="I83" s="42">
        <f t="shared" si="46"/>
        <v>2564</v>
      </c>
      <c r="J83" s="42">
        <f t="shared" si="46"/>
        <v>60022.682999999997</v>
      </c>
    </row>
    <row r="84" spans="1:10" ht="15.6" x14ac:dyDescent="0.3">
      <c r="A84" s="27"/>
      <c r="B84" s="33" t="s">
        <v>90</v>
      </c>
      <c r="C84" s="75"/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f t="shared" ref="J84:J90" si="47">SUM(D84:I84)</f>
        <v>0</v>
      </c>
    </row>
    <row r="85" spans="1:10" ht="15.6" x14ac:dyDescent="0.3">
      <c r="A85" s="27"/>
      <c r="B85" s="33" t="s">
        <v>91</v>
      </c>
      <c r="C85" s="75"/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f t="shared" si="47"/>
        <v>0</v>
      </c>
    </row>
    <row r="86" spans="1:10" ht="15.6" x14ac:dyDescent="0.3">
      <c r="A86" s="27"/>
      <c r="B86" s="33" t="s">
        <v>92</v>
      </c>
      <c r="C86" s="75"/>
      <c r="D86" s="36">
        <f>2564-45.03313+133.4369+3.66858+6800+493.82536+0.45+18.6546+3400+2038.95898+111-141+30+250-102.13667-197+197-392.42377+2.131-419.08378-12.27807-136.02734-54.66052+20.4679-58.10584</f>
        <v>14505.8442</v>
      </c>
      <c r="E86" s="36">
        <f>2564+3996.8388+28600+100</f>
        <v>35260.838799999998</v>
      </c>
      <c r="F86" s="36">
        <v>2564</v>
      </c>
      <c r="G86" s="36">
        <v>2564</v>
      </c>
      <c r="H86" s="36">
        <v>2564</v>
      </c>
      <c r="I86" s="36">
        <v>2564</v>
      </c>
      <c r="J86" s="36">
        <f t="shared" si="47"/>
        <v>60022.682999999997</v>
      </c>
    </row>
    <row r="87" spans="1:10" ht="31.2" x14ac:dyDescent="0.3">
      <c r="A87" s="27"/>
      <c r="B87" s="37" t="s">
        <v>93</v>
      </c>
      <c r="C87" s="75"/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f t="shared" si="47"/>
        <v>0</v>
      </c>
    </row>
    <row r="88" spans="1:10" ht="32.1" customHeight="1" x14ac:dyDescent="0.3">
      <c r="A88" s="27"/>
      <c r="B88" s="38" t="s">
        <v>94</v>
      </c>
      <c r="C88" s="75"/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f t="shared" si="47"/>
        <v>0</v>
      </c>
    </row>
    <row r="89" spans="1:10" ht="15.6" x14ac:dyDescent="0.3">
      <c r="A89" s="27"/>
      <c r="B89" s="37" t="s">
        <v>95</v>
      </c>
      <c r="C89" s="75"/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f t="shared" si="47"/>
        <v>0</v>
      </c>
    </row>
    <row r="90" spans="1:10" ht="15.6" x14ac:dyDescent="0.3">
      <c r="A90" s="27"/>
      <c r="B90" s="33" t="s">
        <v>96</v>
      </c>
      <c r="C90" s="76"/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f t="shared" si="47"/>
        <v>0</v>
      </c>
    </row>
    <row r="91" spans="1:10" ht="18" x14ac:dyDescent="0.3">
      <c r="A91" s="27"/>
      <c r="B91" s="40" t="s">
        <v>103</v>
      </c>
      <c r="C91" s="74" t="s">
        <v>99</v>
      </c>
      <c r="D91" s="42">
        <f>SUM(D92:D98)</f>
        <v>1184.9862000000001</v>
      </c>
      <c r="E91" s="42">
        <f t="shared" si="46"/>
        <v>0</v>
      </c>
      <c r="F91" s="42">
        <f t="shared" si="46"/>
        <v>0</v>
      </c>
      <c r="G91" s="42">
        <f t="shared" si="46"/>
        <v>0</v>
      </c>
      <c r="H91" s="42">
        <f t="shared" si="46"/>
        <v>0</v>
      </c>
      <c r="I91" s="42">
        <f t="shared" si="46"/>
        <v>0</v>
      </c>
      <c r="J91" s="42">
        <f t="shared" si="46"/>
        <v>1184.9862000000001</v>
      </c>
    </row>
    <row r="92" spans="1:10" ht="15.6" x14ac:dyDescent="0.3">
      <c r="A92" s="27"/>
      <c r="B92" s="33" t="s">
        <v>90</v>
      </c>
      <c r="C92" s="75"/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f t="shared" ref="J92:J98" si="48">SUM(D92:I92)</f>
        <v>0</v>
      </c>
    </row>
    <row r="93" spans="1:10" ht="15.6" x14ac:dyDescent="0.3">
      <c r="A93" s="27"/>
      <c r="B93" s="33" t="s">
        <v>91</v>
      </c>
      <c r="C93" s="75"/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f t="shared" si="48"/>
        <v>0</v>
      </c>
    </row>
    <row r="94" spans="1:10" ht="15.6" x14ac:dyDescent="0.3">
      <c r="A94" s="27"/>
      <c r="B94" s="33" t="s">
        <v>92</v>
      </c>
      <c r="C94" s="75"/>
      <c r="D94" s="36">
        <f>1200-15.0138</f>
        <v>1184.9862000000001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f t="shared" si="48"/>
        <v>1184.9862000000001</v>
      </c>
    </row>
    <row r="95" spans="1:10" ht="32.1" customHeight="1" x14ac:dyDescent="0.3">
      <c r="A95" s="27"/>
      <c r="B95" s="37" t="s">
        <v>93</v>
      </c>
      <c r="C95" s="75"/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f t="shared" si="48"/>
        <v>0</v>
      </c>
    </row>
    <row r="96" spans="1:10" ht="32.1" customHeight="1" x14ac:dyDescent="0.3">
      <c r="A96" s="27"/>
      <c r="B96" s="38" t="s">
        <v>94</v>
      </c>
      <c r="C96" s="75"/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f t="shared" si="48"/>
        <v>0</v>
      </c>
    </row>
    <row r="97" spans="1:10" ht="15.6" x14ac:dyDescent="0.3">
      <c r="A97" s="27"/>
      <c r="B97" s="37" t="s">
        <v>95</v>
      </c>
      <c r="C97" s="75"/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f t="shared" si="48"/>
        <v>0</v>
      </c>
    </row>
    <row r="98" spans="1:10" ht="15.6" x14ac:dyDescent="0.3">
      <c r="A98" s="27"/>
      <c r="B98" s="33" t="s">
        <v>96</v>
      </c>
      <c r="C98" s="76"/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f t="shared" si="48"/>
        <v>0</v>
      </c>
    </row>
    <row r="99" spans="1:10" ht="18" x14ac:dyDescent="0.3">
      <c r="A99" s="27"/>
      <c r="B99" s="40" t="s">
        <v>103</v>
      </c>
      <c r="C99" s="74" t="s">
        <v>104</v>
      </c>
      <c r="D99" s="42">
        <f>SUM(D100:D102)</f>
        <v>16000</v>
      </c>
      <c r="E99" s="42">
        <f t="shared" ref="E99:J99" si="49">SUM(E100:E102)</f>
        <v>0</v>
      </c>
      <c r="F99" s="42">
        <f t="shared" si="49"/>
        <v>0</v>
      </c>
      <c r="G99" s="42">
        <f t="shared" si="49"/>
        <v>0</v>
      </c>
      <c r="H99" s="42">
        <f t="shared" si="49"/>
        <v>0</v>
      </c>
      <c r="I99" s="42">
        <f t="shared" si="49"/>
        <v>0</v>
      </c>
      <c r="J99" s="42">
        <f t="shared" si="49"/>
        <v>16000</v>
      </c>
    </row>
    <row r="100" spans="1:10" ht="15.6" x14ac:dyDescent="0.3">
      <c r="A100" s="27"/>
      <c r="B100" s="33" t="s">
        <v>90</v>
      </c>
      <c r="C100" s="75"/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f t="shared" ref="J100:J106" si="50">SUM(D100:I100)</f>
        <v>0</v>
      </c>
    </row>
    <row r="101" spans="1:10" ht="15.6" x14ac:dyDescent="0.3">
      <c r="A101" s="27"/>
      <c r="B101" s="33" t="s">
        <v>91</v>
      </c>
      <c r="C101" s="75"/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f t="shared" si="50"/>
        <v>0</v>
      </c>
    </row>
    <row r="102" spans="1:10" ht="15.6" x14ac:dyDescent="0.3">
      <c r="A102" s="27"/>
      <c r="B102" s="33" t="s">
        <v>92</v>
      </c>
      <c r="C102" s="75"/>
      <c r="D102" s="36">
        <f>D111+D119+D127</f>
        <v>16000</v>
      </c>
      <c r="E102" s="36">
        <f t="shared" ref="E102:J102" si="51">E111+E119+E127</f>
        <v>0</v>
      </c>
      <c r="F102" s="36">
        <f t="shared" si="51"/>
        <v>0</v>
      </c>
      <c r="G102" s="36">
        <f t="shared" si="51"/>
        <v>0</v>
      </c>
      <c r="H102" s="36">
        <f t="shared" si="51"/>
        <v>0</v>
      </c>
      <c r="I102" s="36">
        <f t="shared" si="51"/>
        <v>0</v>
      </c>
      <c r="J102" s="36">
        <f t="shared" si="51"/>
        <v>16000</v>
      </c>
    </row>
    <row r="103" spans="1:10" ht="31.2" x14ac:dyDescent="0.3">
      <c r="A103" s="27"/>
      <c r="B103" s="37" t="s">
        <v>93</v>
      </c>
      <c r="C103" s="75"/>
      <c r="D103" s="36">
        <f>D112+D120+D128</f>
        <v>16000</v>
      </c>
      <c r="E103" s="36">
        <f t="shared" ref="E103:J103" si="52">E112+E120+E128</f>
        <v>0</v>
      </c>
      <c r="F103" s="36">
        <f t="shared" si="52"/>
        <v>0</v>
      </c>
      <c r="G103" s="36">
        <f t="shared" si="52"/>
        <v>0</v>
      </c>
      <c r="H103" s="36">
        <f t="shared" si="52"/>
        <v>0</v>
      </c>
      <c r="I103" s="36">
        <f t="shared" si="52"/>
        <v>0</v>
      </c>
      <c r="J103" s="36">
        <f t="shared" si="52"/>
        <v>16000</v>
      </c>
    </row>
    <row r="104" spans="1:10" s="43" customFormat="1" ht="32.1" customHeight="1" x14ac:dyDescent="0.3">
      <c r="A104" s="44"/>
      <c r="B104" s="38" t="s">
        <v>94</v>
      </c>
      <c r="C104" s="75"/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f t="shared" si="50"/>
        <v>0</v>
      </c>
    </row>
    <row r="105" spans="1:10" ht="15.6" x14ac:dyDescent="0.3">
      <c r="A105" s="27"/>
      <c r="B105" s="37" t="s">
        <v>95</v>
      </c>
      <c r="C105" s="75"/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f t="shared" si="50"/>
        <v>0</v>
      </c>
    </row>
    <row r="106" spans="1:10" ht="15.6" x14ac:dyDescent="0.3">
      <c r="A106" s="27"/>
      <c r="B106" s="33" t="s">
        <v>96</v>
      </c>
      <c r="C106" s="76"/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f t="shared" si="50"/>
        <v>0</v>
      </c>
    </row>
    <row r="107" spans="1:10" ht="15.6" x14ac:dyDescent="0.3">
      <c r="A107" s="27"/>
      <c r="B107" s="70" t="s">
        <v>144</v>
      </c>
      <c r="C107" s="71"/>
      <c r="D107" s="71"/>
      <c r="E107" s="71"/>
      <c r="F107" s="71"/>
      <c r="G107" s="71"/>
      <c r="H107" s="71"/>
      <c r="I107" s="71"/>
      <c r="J107" s="72"/>
    </row>
    <row r="108" spans="1:10" ht="18" customHeight="1" x14ac:dyDescent="0.3">
      <c r="A108" s="27"/>
      <c r="B108" s="40" t="s">
        <v>103</v>
      </c>
      <c r="C108" s="74" t="s">
        <v>140</v>
      </c>
      <c r="D108" s="42">
        <f>SUM(D109:D111)</f>
        <v>13600</v>
      </c>
      <c r="E108" s="42">
        <f t="shared" ref="E108:J108" si="53">SUM(E109:E111)</f>
        <v>0</v>
      </c>
      <c r="F108" s="42">
        <f t="shared" si="53"/>
        <v>0</v>
      </c>
      <c r="G108" s="42">
        <f t="shared" si="53"/>
        <v>0</v>
      </c>
      <c r="H108" s="42">
        <f t="shared" si="53"/>
        <v>0</v>
      </c>
      <c r="I108" s="42">
        <f t="shared" si="53"/>
        <v>0</v>
      </c>
      <c r="J108" s="42">
        <f t="shared" si="53"/>
        <v>13600</v>
      </c>
    </row>
    <row r="109" spans="1:10" ht="15.6" x14ac:dyDescent="0.3">
      <c r="A109" s="27"/>
      <c r="B109" s="33" t="s">
        <v>90</v>
      </c>
      <c r="C109" s="75"/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f t="shared" ref="J109:J115" si="54">SUM(D109:I109)</f>
        <v>0</v>
      </c>
    </row>
    <row r="110" spans="1:10" ht="15.6" x14ac:dyDescent="0.3">
      <c r="A110" s="27"/>
      <c r="B110" s="33" t="s">
        <v>91</v>
      </c>
      <c r="C110" s="75"/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f t="shared" si="54"/>
        <v>0</v>
      </c>
    </row>
    <row r="111" spans="1:10" ht="15.6" x14ac:dyDescent="0.3">
      <c r="A111" s="27"/>
      <c r="B111" s="33" t="s">
        <v>92</v>
      </c>
      <c r="C111" s="75"/>
      <c r="D111" s="36">
        <v>13600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f t="shared" si="54"/>
        <v>13600</v>
      </c>
    </row>
    <row r="112" spans="1:10" ht="31.2" x14ac:dyDescent="0.3">
      <c r="A112" s="27"/>
      <c r="B112" s="37" t="s">
        <v>93</v>
      </c>
      <c r="C112" s="75"/>
      <c r="D112" s="36">
        <v>13600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f t="shared" si="54"/>
        <v>13600</v>
      </c>
    </row>
    <row r="113" spans="1:10" s="43" customFormat="1" ht="32.1" customHeight="1" x14ac:dyDescent="0.3">
      <c r="A113" s="44"/>
      <c r="B113" s="38" t="s">
        <v>94</v>
      </c>
      <c r="C113" s="75"/>
      <c r="D113" s="45">
        <v>0</v>
      </c>
      <c r="E113" s="45">
        <v>0</v>
      </c>
      <c r="F113" s="45">
        <v>0</v>
      </c>
      <c r="G113" s="45">
        <v>0</v>
      </c>
      <c r="H113" s="45">
        <v>0</v>
      </c>
      <c r="I113" s="45">
        <v>0</v>
      </c>
      <c r="J113" s="45">
        <f t="shared" si="54"/>
        <v>0</v>
      </c>
    </row>
    <row r="114" spans="1:10" ht="15.6" x14ac:dyDescent="0.3">
      <c r="A114" s="27"/>
      <c r="B114" s="37" t="s">
        <v>95</v>
      </c>
      <c r="C114" s="75"/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f t="shared" si="54"/>
        <v>0</v>
      </c>
    </row>
    <row r="115" spans="1:10" ht="15.6" x14ac:dyDescent="0.3">
      <c r="A115" s="27"/>
      <c r="B115" s="33" t="s">
        <v>96</v>
      </c>
      <c r="C115" s="76"/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f t="shared" si="54"/>
        <v>0</v>
      </c>
    </row>
    <row r="116" spans="1:10" ht="18" customHeight="1" x14ac:dyDescent="0.3">
      <c r="A116" s="27"/>
      <c r="B116" s="40" t="s">
        <v>103</v>
      </c>
      <c r="C116" s="74" t="s">
        <v>141</v>
      </c>
      <c r="D116" s="42">
        <f>SUM(D117:D119)</f>
        <v>1000</v>
      </c>
      <c r="E116" s="42">
        <f t="shared" ref="E116:J116" si="55">SUM(E117:E119)</f>
        <v>0</v>
      </c>
      <c r="F116" s="42">
        <f t="shared" si="55"/>
        <v>0</v>
      </c>
      <c r="G116" s="42">
        <f t="shared" si="55"/>
        <v>0</v>
      </c>
      <c r="H116" s="42">
        <f t="shared" si="55"/>
        <v>0</v>
      </c>
      <c r="I116" s="42">
        <f t="shared" si="55"/>
        <v>0</v>
      </c>
      <c r="J116" s="42">
        <f t="shared" si="55"/>
        <v>1000</v>
      </c>
    </row>
    <row r="117" spans="1:10" ht="15.6" x14ac:dyDescent="0.3">
      <c r="A117" s="27"/>
      <c r="B117" s="33" t="s">
        <v>90</v>
      </c>
      <c r="C117" s="75"/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f t="shared" ref="J117:J123" si="56">SUM(D117:I117)</f>
        <v>0</v>
      </c>
    </row>
    <row r="118" spans="1:10" ht="15.6" x14ac:dyDescent="0.3">
      <c r="A118" s="27"/>
      <c r="B118" s="33" t="s">
        <v>91</v>
      </c>
      <c r="C118" s="75"/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f t="shared" si="56"/>
        <v>0</v>
      </c>
    </row>
    <row r="119" spans="1:10" ht="15.6" x14ac:dyDescent="0.3">
      <c r="A119" s="27"/>
      <c r="B119" s="33" t="s">
        <v>92</v>
      </c>
      <c r="C119" s="75"/>
      <c r="D119" s="36">
        <v>1000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f t="shared" si="56"/>
        <v>1000</v>
      </c>
    </row>
    <row r="120" spans="1:10" ht="31.2" x14ac:dyDescent="0.3">
      <c r="A120" s="27"/>
      <c r="B120" s="37" t="s">
        <v>93</v>
      </c>
      <c r="C120" s="75"/>
      <c r="D120" s="36">
        <v>1000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f t="shared" si="56"/>
        <v>1000</v>
      </c>
    </row>
    <row r="121" spans="1:10" s="43" customFormat="1" ht="32.1" customHeight="1" x14ac:dyDescent="0.3">
      <c r="A121" s="44"/>
      <c r="B121" s="38" t="s">
        <v>94</v>
      </c>
      <c r="C121" s="75"/>
      <c r="D121" s="45">
        <v>0</v>
      </c>
      <c r="E121" s="45">
        <v>0</v>
      </c>
      <c r="F121" s="45">
        <v>0</v>
      </c>
      <c r="G121" s="45">
        <v>0</v>
      </c>
      <c r="H121" s="45">
        <v>0</v>
      </c>
      <c r="I121" s="45">
        <v>0</v>
      </c>
      <c r="J121" s="45">
        <f t="shared" si="56"/>
        <v>0</v>
      </c>
    </row>
    <row r="122" spans="1:10" ht="15.6" x14ac:dyDescent="0.3">
      <c r="A122" s="27"/>
      <c r="B122" s="37" t="s">
        <v>95</v>
      </c>
      <c r="C122" s="75"/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f t="shared" si="56"/>
        <v>0</v>
      </c>
    </row>
    <row r="123" spans="1:10" ht="15.6" x14ac:dyDescent="0.3">
      <c r="A123" s="27"/>
      <c r="B123" s="33" t="s">
        <v>96</v>
      </c>
      <c r="C123" s="76"/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f t="shared" si="56"/>
        <v>0</v>
      </c>
    </row>
    <row r="124" spans="1:10" ht="18" customHeight="1" x14ac:dyDescent="0.3">
      <c r="A124" s="27"/>
      <c r="B124" s="40" t="s">
        <v>103</v>
      </c>
      <c r="C124" s="74" t="s">
        <v>142</v>
      </c>
      <c r="D124" s="42">
        <f>SUM(D125:D127)</f>
        <v>1400</v>
      </c>
      <c r="E124" s="42">
        <f t="shared" ref="E124:J124" si="57">SUM(E125:E127)</f>
        <v>0</v>
      </c>
      <c r="F124" s="42">
        <f t="shared" si="57"/>
        <v>0</v>
      </c>
      <c r="G124" s="42">
        <f t="shared" si="57"/>
        <v>0</v>
      </c>
      <c r="H124" s="42">
        <f t="shared" si="57"/>
        <v>0</v>
      </c>
      <c r="I124" s="42">
        <f t="shared" si="57"/>
        <v>0</v>
      </c>
      <c r="J124" s="42">
        <f t="shared" si="57"/>
        <v>1400</v>
      </c>
    </row>
    <row r="125" spans="1:10" ht="15.6" x14ac:dyDescent="0.3">
      <c r="A125" s="27"/>
      <c r="B125" s="33" t="s">
        <v>90</v>
      </c>
      <c r="C125" s="75"/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f t="shared" ref="J125:J131" si="58">SUM(D125:I125)</f>
        <v>0</v>
      </c>
    </row>
    <row r="126" spans="1:10" ht="15.6" x14ac:dyDescent="0.3">
      <c r="A126" s="27"/>
      <c r="B126" s="33" t="s">
        <v>91</v>
      </c>
      <c r="C126" s="75"/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f t="shared" si="58"/>
        <v>0</v>
      </c>
    </row>
    <row r="127" spans="1:10" ht="15.6" x14ac:dyDescent="0.3">
      <c r="A127" s="27"/>
      <c r="B127" s="33" t="s">
        <v>92</v>
      </c>
      <c r="C127" s="75"/>
      <c r="D127" s="36">
        <v>1400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f t="shared" si="58"/>
        <v>1400</v>
      </c>
    </row>
    <row r="128" spans="1:10" ht="31.2" x14ac:dyDescent="0.3">
      <c r="A128" s="27"/>
      <c r="B128" s="37" t="s">
        <v>93</v>
      </c>
      <c r="C128" s="75"/>
      <c r="D128" s="36">
        <v>1400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f t="shared" si="58"/>
        <v>1400</v>
      </c>
    </row>
    <row r="129" spans="1:10" s="43" customFormat="1" ht="32.1" customHeight="1" x14ac:dyDescent="0.3">
      <c r="A129" s="44"/>
      <c r="B129" s="38" t="s">
        <v>94</v>
      </c>
      <c r="C129" s="75"/>
      <c r="D129" s="45">
        <v>0</v>
      </c>
      <c r="E129" s="45">
        <v>0</v>
      </c>
      <c r="F129" s="45">
        <v>0</v>
      </c>
      <c r="G129" s="45">
        <v>0</v>
      </c>
      <c r="H129" s="45">
        <v>0</v>
      </c>
      <c r="I129" s="45">
        <v>0</v>
      </c>
      <c r="J129" s="45">
        <f t="shared" si="58"/>
        <v>0</v>
      </c>
    </row>
    <row r="130" spans="1:10" ht="15.6" x14ac:dyDescent="0.3">
      <c r="A130" s="27"/>
      <c r="B130" s="37" t="s">
        <v>95</v>
      </c>
      <c r="C130" s="75"/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f t="shared" si="58"/>
        <v>0</v>
      </c>
    </row>
    <row r="131" spans="1:10" ht="15.6" x14ac:dyDescent="0.3">
      <c r="A131" s="27"/>
      <c r="B131" s="33" t="s">
        <v>96</v>
      </c>
      <c r="C131" s="76"/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f t="shared" si="58"/>
        <v>0</v>
      </c>
    </row>
    <row r="132" spans="1:10" ht="85.5" customHeight="1" x14ac:dyDescent="0.3">
      <c r="A132" s="27"/>
      <c r="B132" s="40" t="s">
        <v>105</v>
      </c>
      <c r="C132" s="73" t="s">
        <v>19</v>
      </c>
      <c r="D132" s="41">
        <f>SUM(D133:D139)</f>
        <v>232.89146999999994</v>
      </c>
      <c r="E132" s="41">
        <f t="shared" si="46"/>
        <v>375</v>
      </c>
      <c r="F132" s="41">
        <f t="shared" si="46"/>
        <v>375</v>
      </c>
      <c r="G132" s="41">
        <f t="shared" si="46"/>
        <v>375</v>
      </c>
      <c r="H132" s="41">
        <f t="shared" si="46"/>
        <v>375</v>
      </c>
      <c r="I132" s="41">
        <f t="shared" si="46"/>
        <v>375</v>
      </c>
      <c r="J132" s="41">
        <f t="shared" si="46"/>
        <v>2107.89147</v>
      </c>
    </row>
    <row r="133" spans="1:10" ht="15.6" x14ac:dyDescent="0.3">
      <c r="A133" s="27"/>
      <c r="B133" s="33" t="s">
        <v>90</v>
      </c>
      <c r="C133" s="73"/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f t="shared" ref="J133:J139" si="59">SUM(D133:I133)</f>
        <v>0</v>
      </c>
    </row>
    <row r="134" spans="1:10" ht="15.6" x14ac:dyDescent="0.3">
      <c r="A134" s="27"/>
      <c r="B134" s="33" t="s">
        <v>91</v>
      </c>
      <c r="C134" s="73"/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f t="shared" si="59"/>
        <v>0</v>
      </c>
    </row>
    <row r="135" spans="1:10" ht="15.6" x14ac:dyDescent="0.3">
      <c r="A135" s="27"/>
      <c r="B135" s="33" t="s">
        <v>92</v>
      </c>
      <c r="C135" s="73"/>
      <c r="D135" s="36">
        <f>375-84.40377-3.66858-19.0794+3.57-22.225-2.131-14.17078</f>
        <v>232.89146999999994</v>
      </c>
      <c r="E135" s="36">
        <v>375</v>
      </c>
      <c r="F135" s="36">
        <v>375</v>
      </c>
      <c r="G135" s="36">
        <v>375</v>
      </c>
      <c r="H135" s="36">
        <v>375</v>
      </c>
      <c r="I135" s="36">
        <v>375</v>
      </c>
      <c r="J135" s="36">
        <f t="shared" si="59"/>
        <v>2107.89147</v>
      </c>
    </row>
    <row r="136" spans="1:10" ht="31.2" x14ac:dyDescent="0.3">
      <c r="A136" s="27"/>
      <c r="B136" s="37" t="s">
        <v>93</v>
      </c>
      <c r="C136" s="73"/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f t="shared" si="59"/>
        <v>0</v>
      </c>
    </row>
    <row r="137" spans="1:10" ht="32.1" customHeight="1" x14ac:dyDescent="0.3">
      <c r="A137" s="27"/>
      <c r="B137" s="38" t="s">
        <v>94</v>
      </c>
      <c r="C137" s="73"/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f t="shared" si="59"/>
        <v>0</v>
      </c>
    </row>
    <row r="138" spans="1:10" ht="15.6" x14ac:dyDescent="0.3">
      <c r="A138" s="27"/>
      <c r="B138" s="37" t="s">
        <v>95</v>
      </c>
      <c r="C138" s="73"/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f t="shared" si="59"/>
        <v>0</v>
      </c>
    </row>
    <row r="139" spans="1:10" ht="15.6" x14ac:dyDescent="0.3">
      <c r="A139" s="27"/>
      <c r="B139" s="33" t="s">
        <v>96</v>
      </c>
      <c r="C139" s="73"/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f t="shared" si="59"/>
        <v>0</v>
      </c>
    </row>
    <row r="140" spans="1:10" ht="64.8" x14ac:dyDescent="0.3">
      <c r="A140" s="27"/>
      <c r="B140" s="40" t="s">
        <v>106</v>
      </c>
      <c r="C140" s="73" t="s">
        <v>19</v>
      </c>
      <c r="D140" s="41">
        <f>SUM(D141:D147)</f>
        <v>47431.438839999995</v>
      </c>
      <c r="E140" s="41">
        <f t="shared" si="46"/>
        <v>1359.9999999999973</v>
      </c>
      <c r="F140" s="41">
        <f t="shared" si="46"/>
        <v>12452.826899999996</v>
      </c>
      <c r="G140" s="41">
        <f t="shared" si="46"/>
        <v>39182.833639999997</v>
      </c>
      <c r="H140" s="41">
        <f t="shared" si="46"/>
        <v>39182.833639999997</v>
      </c>
      <c r="I140" s="41">
        <f t="shared" si="46"/>
        <v>39182.833639999997</v>
      </c>
      <c r="J140" s="41">
        <f t="shared" si="46"/>
        <v>178792.76665999999</v>
      </c>
    </row>
    <row r="141" spans="1:10" ht="15.6" x14ac:dyDescent="0.3">
      <c r="A141" s="27"/>
      <c r="B141" s="33" t="s">
        <v>90</v>
      </c>
      <c r="C141" s="73"/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f t="shared" ref="J141:J147" si="60">SUM(D141:I141)</f>
        <v>0</v>
      </c>
    </row>
    <row r="142" spans="1:10" ht="15.6" x14ac:dyDescent="0.3">
      <c r="A142" s="27"/>
      <c r="B142" s="33" t="s">
        <v>91</v>
      </c>
      <c r="C142" s="73"/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f t="shared" si="60"/>
        <v>0</v>
      </c>
    </row>
    <row r="143" spans="1:10" ht="15.6" x14ac:dyDescent="0.3">
      <c r="A143" s="27"/>
      <c r="B143" s="33" t="s">
        <v>92</v>
      </c>
      <c r="C143" s="73"/>
      <c r="D143" s="36">
        <f>38042.47084-4+18.6294-400-800+0.0004+7500+1500+221.6+54-25.29119+350.98+105.996-56.15311-32.74953+136.02734+419.20622+308.42401+92.29846</f>
        <v>47431.438839999995</v>
      </c>
      <c r="E143" s="36">
        <f>35131.39256+10000-13411.7191-3996.8388-19489.77206-6773.0626-100</f>
        <v>1359.9999999999973</v>
      </c>
      <c r="F143" s="36">
        <f>39182.83364+5000-31730.00674</f>
        <v>12452.826899999996</v>
      </c>
      <c r="G143" s="36">
        <v>39182.833639999997</v>
      </c>
      <c r="H143" s="36">
        <v>39182.833639999997</v>
      </c>
      <c r="I143" s="36">
        <v>39182.833639999997</v>
      </c>
      <c r="J143" s="36">
        <f t="shared" si="60"/>
        <v>178792.76665999999</v>
      </c>
    </row>
    <row r="144" spans="1:10" ht="31.2" x14ac:dyDescent="0.3">
      <c r="A144" s="27"/>
      <c r="B144" s="37" t="s">
        <v>93</v>
      </c>
      <c r="C144" s="73"/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</row>
    <row r="145" spans="1:10" ht="32.1" customHeight="1" x14ac:dyDescent="0.3">
      <c r="A145" s="27"/>
      <c r="B145" s="38" t="s">
        <v>94</v>
      </c>
      <c r="C145" s="73"/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f t="shared" si="60"/>
        <v>0</v>
      </c>
    </row>
    <row r="146" spans="1:10" ht="15.6" x14ac:dyDescent="0.3">
      <c r="A146" s="27"/>
      <c r="B146" s="37" t="s">
        <v>95</v>
      </c>
      <c r="C146" s="73"/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f t="shared" si="60"/>
        <v>0</v>
      </c>
    </row>
    <row r="147" spans="1:10" ht="15.6" x14ac:dyDescent="0.3">
      <c r="A147" s="27"/>
      <c r="B147" s="33" t="s">
        <v>96</v>
      </c>
      <c r="C147" s="73"/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f t="shared" si="60"/>
        <v>0</v>
      </c>
    </row>
    <row r="148" spans="1:10" x14ac:dyDescent="0.25">
      <c r="C148" s="46"/>
      <c r="D148" s="47"/>
      <c r="E148" s="47"/>
      <c r="F148" s="47"/>
      <c r="G148" s="47"/>
      <c r="H148" s="47"/>
      <c r="I148" s="47"/>
      <c r="J148" s="47"/>
    </row>
    <row r="149" spans="1:10" ht="22.2" customHeight="1" x14ac:dyDescent="0.25">
      <c r="A149" s="25" t="s">
        <v>107</v>
      </c>
      <c r="B149" s="67" t="s">
        <v>108</v>
      </c>
      <c r="C149" s="67"/>
      <c r="D149" s="67"/>
      <c r="E149" s="67"/>
      <c r="F149" s="67"/>
      <c r="G149" s="67"/>
      <c r="H149" s="67"/>
      <c r="I149" s="67"/>
      <c r="J149" s="67"/>
    </row>
    <row r="150" spans="1:10" x14ac:dyDescent="0.25">
      <c r="A150" s="25" t="s">
        <v>109</v>
      </c>
      <c r="B150" s="67" t="s">
        <v>109</v>
      </c>
      <c r="C150" s="67"/>
      <c r="D150" s="67"/>
      <c r="E150" s="67"/>
      <c r="F150" s="67"/>
      <c r="G150" s="67"/>
      <c r="H150" s="67"/>
      <c r="I150" s="67"/>
      <c r="J150" s="67"/>
    </row>
    <row r="151" spans="1:10" ht="29.4" customHeight="1" x14ac:dyDescent="0.25">
      <c r="A151" s="25" t="s">
        <v>110</v>
      </c>
      <c r="B151" s="67" t="s">
        <v>110</v>
      </c>
      <c r="C151" s="67"/>
      <c r="D151" s="67"/>
      <c r="E151" s="67"/>
      <c r="F151" s="67"/>
      <c r="G151" s="67"/>
      <c r="H151" s="67"/>
      <c r="I151" s="67"/>
      <c r="J151" s="67"/>
    </row>
    <row r="152" spans="1:10" ht="29.4" customHeight="1" x14ac:dyDescent="0.25">
      <c r="A152" s="25" t="s">
        <v>111</v>
      </c>
      <c r="B152" s="67" t="s">
        <v>111</v>
      </c>
      <c r="C152" s="67"/>
      <c r="D152" s="67"/>
      <c r="E152" s="67"/>
      <c r="F152" s="67"/>
      <c r="G152" s="67"/>
      <c r="H152" s="67"/>
      <c r="I152" s="67"/>
      <c r="J152" s="67"/>
    </row>
    <row r="153" spans="1:10" ht="18.600000000000001" customHeight="1" x14ac:dyDescent="0.25">
      <c r="A153" s="25" t="s">
        <v>112</v>
      </c>
      <c r="B153" s="67" t="s">
        <v>113</v>
      </c>
      <c r="C153" s="67"/>
      <c r="D153" s="67"/>
      <c r="E153" s="67"/>
      <c r="F153" s="67"/>
      <c r="G153" s="67"/>
      <c r="H153" s="67"/>
      <c r="I153" s="67"/>
      <c r="J153" s="67"/>
    </row>
    <row r="154" spans="1:10" ht="18.600000000000001" customHeight="1" x14ac:dyDescent="0.25">
      <c r="B154" s="68" t="s">
        <v>114</v>
      </c>
      <c r="C154" s="68"/>
      <c r="D154" s="68"/>
      <c r="E154" s="68"/>
      <c r="F154" s="68"/>
      <c r="G154" s="68"/>
      <c r="H154" s="68"/>
      <c r="I154" s="68"/>
      <c r="J154" s="68"/>
    </row>
    <row r="155" spans="1:10" ht="18.600000000000001" x14ac:dyDescent="0.3">
      <c r="B155" s="69" t="s">
        <v>115</v>
      </c>
      <c r="C155" s="69"/>
      <c r="D155" s="69"/>
      <c r="E155" s="69"/>
      <c r="F155" s="69"/>
      <c r="G155" s="69"/>
      <c r="H155" s="69"/>
      <c r="I155" s="69"/>
      <c r="J155" s="69"/>
    </row>
    <row r="156" spans="1:10" ht="18.600000000000001" x14ac:dyDescent="0.3">
      <c r="B156" s="69" t="s">
        <v>116</v>
      </c>
      <c r="C156" s="69"/>
      <c r="D156" s="69"/>
      <c r="E156" s="69"/>
      <c r="F156" s="69"/>
      <c r="G156" s="69"/>
      <c r="H156" s="69"/>
      <c r="I156" s="69"/>
      <c r="J156" s="69"/>
    </row>
  </sheetData>
  <mergeCells count="33">
    <mergeCell ref="C51:C58"/>
    <mergeCell ref="C34:C41"/>
    <mergeCell ref="C43:C50"/>
    <mergeCell ref="A3:J3"/>
    <mergeCell ref="A6:A7"/>
    <mergeCell ref="B6:B7"/>
    <mergeCell ref="C6:C7"/>
    <mergeCell ref="D6:J6"/>
    <mergeCell ref="C9:C16"/>
    <mergeCell ref="B17:J17"/>
    <mergeCell ref="C18:C25"/>
    <mergeCell ref="C26:C33"/>
    <mergeCell ref="C59:C66"/>
    <mergeCell ref="C67:C74"/>
    <mergeCell ref="C75:C82"/>
    <mergeCell ref="C83:C90"/>
    <mergeCell ref="C91:C98"/>
    <mergeCell ref="B153:J153"/>
    <mergeCell ref="B154:J154"/>
    <mergeCell ref="B155:J155"/>
    <mergeCell ref="B156:J156"/>
    <mergeCell ref="B42:J42"/>
    <mergeCell ref="B107:J107"/>
    <mergeCell ref="C140:C147"/>
    <mergeCell ref="B149:J149"/>
    <mergeCell ref="B150:J150"/>
    <mergeCell ref="B151:J151"/>
    <mergeCell ref="B152:J152"/>
    <mergeCell ref="C124:C131"/>
    <mergeCell ref="C116:C123"/>
    <mergeCell ref="C99:C106"/>
    <mergeCell ref="C108:C115"/>
    <mergeCell ref="C132:C139"/>
  </mergeCells>
  <pageMargins left="0.70866141732283472" right="0.70866141732283472" top="0.55118110236220474" bottom="0.35433070866141736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topLeftCell="A8" zoomScale="63" zoomScaleNormal="63" workbookViewId="0">
      <selection activeCell="M10" sqref="M10"/>
    </sheetView>
  </sheetViews>
  <sheetFormatPr defaultColWidth="8.88671875" defaultRowHeight="15.6" x14ac:dyDescent="0.3"/>
  <cols>
    <col min="1" max="1" width="5.33203125" style="3" customWidth="1"/>
    <col min="2" max="2" width="16.88671875" style="3" customWidth="1"/>
    <col min="3" max="3" width="16.5546875" style="3" customWidth="1"/>
    <col min="4" max="4" width="26" style="3" bestFit="1" customWidth="1"/>
    <col min="5" max="5" width="17.33203125" style="3" customWidth="1"/>
    <col min="6" max="6" width="17.44140625" style="3" customWidth="1"/>
    <col min="7" max="7" width="35.44140625" style="3" customWidth="1"/>
    <col min="8" max="16384" width="8.88671875" style="3"/>
  </cols>
  <sheetData>
    <row r="1" spans="1:7" x14ac:dyDescent="0.3">
      <c r="A1" s="84" t="s">
        <v>117</v>
      </c>
      <c r="B1" s="84"/>
      <c r="C1" s="84"/>
      <c r="D1" s="84"/>
      <c r="E1" s="84"/>
      <c r="F1" s="84"/>
      <c r="G1" s="84"/>
    </row>
    <row r="3" spans="1:7" s="49" customFormat="1" ht="34.200000000000003" x14ac:dyDescent="0.3">
      <c r="A3" s="50" t="s">
        <v>1</v>
      </c>
      <c r="B3" s="50" t="s">
        <v>118</v>
      </c>
      <c r="C3" s="50" t="s">
        <v>119</v>
      </c>
      <c r="D3" s="50" t="s">
        <v>120</v>
      </c>
      <c r="E3" s="50" t="s">
        <v>121</v>
      </c>
      <c r="F3" s="50" t="s">
        <v>122</v>
      </c>
      <c r="G3" s="50" t="s">
        <v>123</v>
      </c>
    </row>
    <row r="4" spans="1:7" s="51" customFormat="1" x14ac:dyDescent="0.3">
      <c r="A4" s="52">
        <v>1</v>
      </c>
      <c r="B4" s="52">
        <v>2</v>
      </c>
      <c r="C4" s="52">
        <v>3</v>
      </c>
      <c r="D4" s="52">
        <v>4</v>
      </c>
      <c r="E4" s="52">
        <v>5</v>
      </c>
      <c r="F4" s="52">
        <v>6</v>
      </c>
      <c r="G4" s="52">
        <v>7</v>
      </c>
    </row>
    <row r="5" spans="1:7" s="48" customFormat="1" x14ac:dyDescent="0.3">
      <c r="A5" s="85" t="s">
        <v>124</v>
      </c>
      <c r="B5" s="85"/>
      <c r="C5" s="85"/>
      <c r="D5" s="85"/>
      <c r="E5" s="85"/>
      <c r="F5" s="85"/>
      <c r="G5" s="85"/>
    </row>
    <row r="6" spans="1:7" s="49" customFormat="1" ht="96" customHeight="1" x14ac:dyDescent="0.3">
      <c r="A6" s="50">
        <v>1</v>
      </c>
      <c r="B6" s="50" t="s">
        <v>125</v>
      </c>
      <c r="C6" s="50" t="s">
        <v>126</v>
      </c>
      <c r="D6" s="50" t="s">
        <v>127</v>
      </c>
      <c r="E6" s="50" t="s">
        <v>128</v>
      </c>
      <c r="F6" s="50" t="s">
        <v>19</v>
      </c>
      <c r="G6" s="53" t="s">
        <v>129</v>
      </c>
    </row>
    <row r="7" spans="1:7" s="49" customFormat="1" ht="175.2" customHeight="1" x14ac:dyDescent="0.3">
      <c r="A7" s="50">
        <v>2</v>
      </c>
      <c r="B7" s="50" t="s">
        <v>125</v>
      </c>
      <c r="C7" s="50" t="s">
        <v>126</v>
      </c>
      <c r="D7" s="50" t="s">
        <v>130</v>
      </c>
      <c r="E7" s="50" t="s">
        <v>131</v>
      </c>
      <c r="F7" s="50" t="s">
        <v>19</v>
      </c>
      <c r="G7" s="53" t="s">
        <v>129</v>
      </c>
    </row>
    <row r="8" spans="1:7" s="49" customFormat="1" ht="175.2" customHeight="1" x14ac:dyDescent="0.3">
      <c r="A8" s="50">
        <v>3</v>
      </c>
      <c r="B8" s="50" t="s">
        <v>125</v>
      </c>
      <c r="C8" s="50" t="s">
        <v>126</v>
      </c>
      <c r="D8" s="50" t="s">
        <v>130</v>
      </c>
      <c r="E8" s="50" t="s">
        <v>132</v>
      </c>
      <c r="F8" s="50" t="s">
        <v>19</v>
      </c>
      <c r="G8" s="53" t="s">
        <v>129</v>
      </c>
    </row>
    <row r="9" spans="1:7" s="49" customFormat="1" ht="175.2" customHeight="1" x14ac:dyDescent="0.3">
      <c r="A9" s="50">
        <v>4</v>
      </c>
      <c r="B9" s="50" t="s">
        <v>125</v>
      </c>
      <c r="C9" s="50" t="s">
        <v>126</v>
      </c>
      <c r="D9" s="50" t="s">
        <v>130</v>
      </c>
      <c r="E9" s="50" t="s">
        <v>137</v>
      </c>
      <c r="F9" s="50" t="s">
        <v>19</v>
      </c>
      <c r="G9" s="53" t="s">
        <v>129</v>
      </c>
    </row>
    <row r="10" spans="1:7" s="49" customFormat="1" ht="175.2" customHeight="1" x14ac:dyDescent="0.3">
      <c r="A10" s="50">
        <v>5</v>
      </c>
      <c r="B10" s="50" t="s">
        <v>125</v>
      </c>
      <c r="C10" s="50" t="s">
        <v>126</v>
      </c>
      <c r="D10" s="50" t="s">
        <v>130</v>
      </c>
      <c r="E10" s="50" t="s">
        <v>143</v>
      </c>
      <c r="F10" s="50" t="s">
        <v>19</v>
      </c>
      <c r="G10" s="53" t="s">
        <v>129</v>
      </c>
    </row>
    <row r="12" spans="1:7" ht="16.8" x14ac:dyDescent="0.3">
      <c r="A12" s="82" t="s">
        <v>133</v>
      </c>
      <c r="B12" s="82"/>
      <c r="C12" s="82"/>
      <c r="D12" s="82"/>
      <c r="E12" s="82"/>
      <c r="F12" s="82"/>
      <c r="G12" s="82"/>
    </row>
    <row r="13" spans="1:7" ht="33" customHeight="1" x14ac:dyDescent="0.3">
      <c r="A13" s="82" t="s">
        <v>134</v>
      </c>
      <c r="B13" s="82"/>
      <c r="C13" s="82"/>
      <c r="D13" s="82"/>
      <c r="E13" s="82"/>
      <c r="F13" s="82"/>
      <c r="G13" s="82"/>
    </row>
    <row r="14" spans="1:7" ht="16.2" customHeight="1" x14ac:dyDescent="0.3">
      <c r="A14" s="82" t="s">
        <v>135</v>
      </c>
      <c r="B14" s="82"/>
      <c r="C14" s="82"/>
      <c r="D14" s="82"/>
      <c r="E14" s="82"/>
      <c r="F14" s="82"/>
      <c r="G14" s="82"/>
    </row>
    <row r="15" spans="1:7" ht="16.2" customHeight="1" x14ac:dyDescent="0.3">
      <c r="A15" s="82" t="s">
        <v>138</v>
      </c>
      <c r="B15" s="82"/>
      <c r="C15" s="82"/>
      <c r="D15" s="82"/>
      <c r="E15" s="82"/>
      <c r="F15" s="82"/>
      <c r="G15" s="82"/>
    </row>
    <row r="16" spans="1:7" ht="16.2" customHeight="1" x14ac:dyDescent="0.3">
      <c r="A16" s="82" t="s">
        <v>136</v>
      </c>
      <c r="B16" s="82"/>
      <c r="C16" s="82"/>
      <c r="D16" s="82"/>
      <c r="E16" s="82"/>
      <c r="F16" s="82"/>
      <c r="G16" s="82"/>
    </row>
    <row r="17" spans="1:7" ht="16.2" customHeight="1" x14ac:dyDescent="0.3">
      <c r="A17" s="83" t="s">
        <v>139</v>
      </c>
      <c r="B17" s="82"/>
      <c r="C17" s="82"/>
      <c r="D17" s="82"/>
      <c r="E17" s="82"/>
      <c r="F17" s="82"/>
      <c r="G17" s="82"/>
    </row>
  </sheetData>
  <mergeCells count="8">
    <mergeCell ref="A15:G15"/>
    <mergeCell ref="A16:G16"/>
    <mergeCell ref="A17:G17"/>
    <mergeCell ref="A1:G1"/>
    <mergeCell ref="A5:G5"/>
    <mergeCell ref="A12:G12"/>
    <mergeCell ref="A13:G13"/>
    <mergeCell ref="A14:G14"/>
  </mergeCells>
  <pageMargins left="0.5118110236220472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Раздел 2</vt:lpstr>
      <vt:lpstr>Раздел 3</vt:lpstr>
      <vt:lpstr>Раздел 4 </vt:lpstr>
      <vt:lpstr>Раздел 5</vt:lpstr>
      <vt:lpstr>Раздел 6</vt:lpstr>
      <vt:lpstr>'Раздел 2'!_ftn1</vt:lpstr>
      <vt:lpstr>'Раздел 2'!_ftnref1</vt:lpstr>
      <vt:lpstr>'Раздел 2'!_ftnref2</vt:lpstr>
      <vt:lpstr>'Раздел 2'!_ftnref3</vt:lpstr>
      <vt:lpstr>'Раздел 2'!_ftnref4</vt:lpstr>
      <vt:lpstr>'Раздел 2'!_ftnref5</vt:lpstr>
      <vt:lpstr>'Раздел 2'!_ftnref6</vt:lpstr>
      <vt:lpstr>'Раздел 2'!_ftnref7</vt:lpstr>
      <vt:lpstr>'Раздел 2'!_ftnref8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Анастасия Ивановна</dc:creator>
  <cp:lastModifiedBy>Большакова Ольга Николаевна</cp:lastModifiedBy>
  <cp:revision>1</cp:revision>
  <cp:lastPrinted>2025-12-18T10:43:40Z</cp:lastPrinted>
  <dcterms:created xsi:type="dcterms:W3CDTF">2024-08-29T06:12:42Z</dcterms:created>
  <dcterms:modified xsi:type="dcterms:W3CDTF">2025-12-18T11:32:41Z</dcterms:modified>
</cp:coreProperties>
</file>