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644853\Desktop\Контроль МЗ за 2023\"/>
    </mc:Choice>
  </mc:AlternateContent>
  <bookViews>
    <workbookView xWindow="0" yWindow="0" windowWidth="23040" windowHeight="8628"/>
  </bookViews>
  <sheets>
    <sheet name="Общий свод" sheetId="5" r:id="rId1"/>
  </sheets>
  <definedNames>
    <definedName name="_xlnm.Print_Area" localSheetId="0">'Общий свод'!$A$2:$M$47</definedName>
  </definedNames>
  <calcPr calcId="162913"/>
</workbook>
</file>

<file path=xl/calcChain.xml><?xml version="1.0" encoding="utf-8"?>
<calcChain xmlns="http://schemas.openxmlformats.org/spreadsheetml/2006/main">
  <c r="D43" i="5" l="1"/>
  <c r="D40" i="5"/>
  <c r="D37" i="5" l="1"/>
  <c r="D31" i="5" l="1"/>
  <c r="D28" i="5" l="1"/>
  <c r="D25" i="5" l="1"/>
  <c r="D34" i="5" l="1"/>
  <c r="L38" i="5" l="1"/>
</calcChain>
</file>

<file path=xl/sharedStrings.xml><?xml version="1.0" encoding="utf-8"?>
<sst xmlns="http://schemas.openxmlformats.org/spreadsheetml/2006/main" count="120" uniqueCount="55">
  <si>
    <t>№ п/п</t>
  </si>
  <si>
    <t>Показатели качества муниципальных услуг (работ)</t>
  </si>
  <si>
    <t>Объем субсидий, рублей</t>
  </si>
  <si>
    <t>Объемные паказатели</t>
  </si>
  <si>
    <t>Департамент культуры и спорта Нефтеюганского района</t>
  </si>
  <si>
    <t>единица измерения</t>
  </si>
  <si>
    <t>первоначально утверждено</t>
  </si>
  <si>
    <t xml:space="preserve">Наименование муниципальных услуг (работ), включённых в муниципальное задание </t>
  </si>
  <si>
    <t>утверждено (с учетом внесенных изменений)</t>
  </si>
  <si>
    <t>утверждено (с учётом внесённых изменений в установленном порядке)</t>
  </si>
  <si>
    <t>исполнено</t>
  </si>
  <si>
    <t>наименование показателя</t>
  </si>
  <si>
    <t>значение по плану</t>
  </si>
  <si>
    <t>фактическое значение</t>
  </si>
  <si>
    <t>Наименование муниципальной программы</t>
  </si>
  <si>
    <t>Муниципальные услуги в отрасли культура</t>
  </si>
  <si>
    <t>единица</t>
  </si>
  <si>
    <t>Динамика посещения пользователей библиотеки по сравнению  с предыдущим годом</t>
  </si>
  <si>
    <t>процент</t>
  </si>
  <si>
    <t>Доля библиотечного фонда переведенного в электронный вид</t>
  </si>
  <si>
    <t>Библиотечный фонд на 1000 жителей</t>
  </si>
  <si>
    <t>Доля участников театральных секций (кружков)</t>
  </si>
  <si>
    <t>Доля участников хореографических секций (кружков)</t>
  </si>
  <si>
    <t>Доля участников вокальных и хоровых секций (кружков)</t>
  </si>
  <si>
    <t>Доля участников декоративно-прикладных секций (кружков)</t>
  </si>
  <si>
    <t>Количество участников клубных формирований и формирований самодеятельного народного творчества</t>
  </si>
  <si>
    <t>человек</t>
  </si>
  <si>
    <t>Организация и проведение мероприятий: Культурно-массовых (иной деятельности, в результате которой сохраняются, создаются, распространяются и осваиваются культурные ценности)</t>
  </si>
  <si>
    <t>штука</t>
  </si>
  <si>
    <t xml:space="preserve">Количество участников </t>
  </si>
  <si>
    <t>Муниципальные услуги в отрасли дополнительное образование в сфере культуры</t>
  </si>
  <si>
    <r>
      <t>«Реализация дополнительных предпрофессиональных программ в области искусств»</t>
    </r>
    <r>
      <rPr>
        <b/>
        <sz val="10"/>
        <rFont val="Times New Roman"/>
        <family val="1"/>
        <charset val="204"/>
      </rPr>
      <t xml:space="preserve"> (духовые и ударные инструменты)</t>
    </r>
  </si>
  <si>
    <t>человеко-час</t>
  </si>
  <si>
    <t>Среднегодовая сохранность контингента учащихся (человек)</t>
  </si>
  <si>
    <t>Количество дипломов (лауреатов, дипломантов) (единиц в год)</t>
  </si>
  <si>
    <t>единиц в год</t>
  </si>
  <si>
    <t>Качественная успеваемость учащихся, от общего числа учащихся (процент)</t>
  </si>
  <si>
    <r>
      <t>«Реализация дополнительных предпрофессиональных программ в области искусств»</t>
    </r>
    <r>
      <rPr>
        <b/>
        <sz val="10"/>
        <rFont val="Times New Roman"/>
        <family val="1"/>
        <charset val="204"/>
      </rPr>
      <t xml:space="preserve"> (фортепиано)</t>
    </r>
  </si>
  <si>
    <r>
      <t xml:space="preserve">«Реализация дополнительных предпрофессиональных программ в области искусств» </t>
    </r>
    <r>
      <rPr>
        <b/>
        <sz val="10"/>
        <rFont val="Times New Roman"/>
        <family val="1"/>
        <charset val="204"/>
      </rPr>
      <t>(народные инструменты)</t>
    </r>
  </si>
  <si>
    <r>
      <t xml:space="preserve">«Реализация дополнительных предпрофессиональных программ в области искусств» </t>
    </r>
    <r>
      <rPr>
        <b/>
        <sz val="10"/>
        <rFont val="Times New Roman"/>
        <family val="1"/>
        <charset val="204"/>
      </rPr>
      <t>(струнные инструменты)</t>
    </r>
  </si>
  <si>
    <r>
      <t xml:space="preserve">«Реализация дополнительных предпрофессиональных программ в области искусств» </t>
    </r>
    <r>
      <rPr>
        <b/>
        <sz val="10"/>
        <rFont val="Times New Roman"/>
        <family val="1"/>
        <charset val="204"/>
      </rPr>
      <t>(декоративно-прикладное творчество)</t>
    </r>
  </si>
  <si>
    <r>
      <t xml:space="preserve">«Реализация дополнительных общеразвивающих программ» </t>
    </r>
    <r>
      <rPr>
        <b/>
        <sz val="10"/>
        <rFont val="Times New Roman"/>
        <family val="1"/>
        <charset val="204"/>
      </rPr>
      <t>(художественная/ очная)</t>
    </r>
  </si>
  <si>
    <r>
      <t xml:space="preserve">«Реализация дополнительных общеразвивающих программ» </t>
    </r>
    <r>
      <rPr>
        <b/>
        <sz val="10"/>
        <rFont val="Times New Roman"/>
        <family val="1"/>
        <charset val="204"/>
      </rPr>
      <t>(художественная/ очная адаптированная образовательная программа)</t>
    </r>
  </si>
  <si>
    <t>Исполнитель Маслова Евгения Георгиевна Телефон (3463) 316447</t>
  </si>
  <si>
    <t>2023 год</t>
  </si>
  <si>
    <t>Муниципальная программа Нефтеюганского района "Культурное пространство"</t>
  </si>
  <si>
    <t>Библиотечное, библиографическое и информационное обслуживание пользователей библиотеки (В стационарных условиях)</t>
  </si>
  <si>
    <t>Библиотечное, библиографическое и информационное обслуживание пользователей библиотеки (Вне стационара)</t>
  </si>
  <si>
    <t>Библиотечное, библиографическое и информационное обслуживание пользователей библиотеки (Удаленно через сеть Интернет)</t>
  </si>
  <si>
    <t>Формирование, учет, изучение, обеспечение физического сохранения и безопасности фондов библиотек, включая оцифровку фондов</t>
  </si>
  <si>
    <t>Библиографическая обработка документов и создание каталогов</t>
  </si>
  <si>
    <t>Организация деятельности клубных формирований и формирований самодеятельного народного творчества</t>
  </si>
  <si>
    <t>Публичный показ музейных предметов, музейных коллекций
(вне стационара)</t>
  </si>
  <si>
    <t>Доля опубликованных на экспозициях и выставках музейных предметов за отчетный период от общего количества предметов музейного фонда учреждения,  90 %</t>
  </si>
  <si>
    <t>Результаты мониторинга оказания муниципальными учреждениями муниципальных услуг (выполнение работ)
, а так же об объемах субсидий на финансовое обеспечение выполнения муниципальных заданий на оказание соответствующих услуг (выполнения работ)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</si>
</sst>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.0"/>
  </numFmts>
  <fonts count="21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164" fontId="4" fillId="0" borderId="0" applyFont="0" applyFill="0" applyBorder="0" applyAlignment="0" applyProtection="0"/>
    <xf numFmtId="0" fontId="4" fillId="0" borderId="0"/>
  </cellStyleXfs>
  <cellXfs count="10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" fontId="7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top" wrapText="1"/>
    </xf>
    <xf numFmtId="3" fontId="17" fillId="0" borderId="6" xfId="0" applyNumberFormat="1" applyFont="1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3" fontId="15" fillId="2" borderId="0" xfId="0" applyNumberFormat="1" applyFont="1" applyFill="1" applyAlignment="1">
      <alignment horizontal="center" vertical="center"/>
    </xf>
    <xf numFmtId="4" fontId="15" fillId="2" borderId="0" xfId="0" applyNumberFormat="1" applyFont="1" applyFill="1" applyAlignment="1">
      <alignment vertical="center"/>
    </xf>
    <xf numFmtId="4" fontId="18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3" fontId="15" fillId="0" borderId="0" xfId="0" applyNumberFormat="1" applyFont="1" applyFill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4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3" fontId="17" fillId="0" borderId="6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4" fontId="17" fillId="0" borderId="1" xfId="0" applyNumberFormat="1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/>
    </xf>
    <xf numFmtId="165" fontId="17" fillId="0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left" vertical="top" wrapText="1"/>
    </xf>
    <xf numFmtId="4" fontId="15" fillId="0" borderId="0" xfId="0" applyNumberFormat="1" applyFont="1" applyFill="1" applyAlignment="1">
      <alignment vertical="center"/>
    </xf>
    <xf numFmtId="4" fontId="20" fillId="0" borderId="0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3" fontId="12" fillId="0" borderId="7" xfId="0" applyNumberFormat="1" applyFont="1" applyFill="1" applyBorder="1" applyAlignment="1">
      <alignment horizontal="center" vertical="center" wrapText="1"/>
    </xf>
    <xf numFmtId="3" fontId="12" fillId="0" borderId="8" xfId="0" applyNumberFormat="1" applyFont="1" applyFill="1" applyBorder="1" applyAlignment="1">
      <alignment horizontal="center" vertical="center" wrapText="1"/>
    </xf>
    <xf numFmtId="3" fontId="12" fillId="0" borderId="9" xfId="0" applyNumberFormat="1" applyFont="1" applyFill="1" applyBorder="1" applyAlignment="1">
      <alignment horizontal="center" vertical="center" wrapText="1"/>
    </xf>
    <xf numFmtId="3" fontId="12" fillId="0" borderId="10" xfId="0" applyNumberFormat="1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3" fontId="17" fillId="0" borderId="6" xfId="0" applyNumberFormat="1" applyFont="1" applyFill="1" applyBorder="1" applyAlignment="1">
      <alignment horizontal="center" vertical="center" wrapText="1"/>
    </xf>
    <xf numFmtId="3" fontId="17" fillId="0" borderId="7" xfId="0" applyNumberFormat="1" applyFont="1" applyFill="1" applyBorder="1" applyAlignment="1">
      <alignment horizontal="center" vertical="center" wrapText="1"/>
    </xf>
    <xf numFmtId="3" fontId="17" fillId="0" borderId="8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center" vertical="center" wrapText="1"/>
    </xf>
    <xf numFmtId="4" fontId="17" fillId="0" borderId="6" xfId="0" applyNumberFormat="1" applyFont="1" applyFill="1" applyBorder="1" applyAlignment="1">
      <alignment horizontal="center" vertical="center" wrapText="1"/>
    </xf>
    <xf numFmtId="4" fontId="17" fillId="0" borderId="7" xfId="0" applyNumberFormat="1" applyFont="1" applyFill="1" applyBorder="1" applyAlignment="1">
      <alignment horizontal="center" vertical="center" wrapText="1"/>
    </xf>
    <xf numFmtId="4" fontId="17" fillId="0" borderId="8" xfId="0" applyNumberFormat="1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165" fontId="17" fillId="0" borderId="6" xfId="0" applyNumberFormat="1" applyFont="1" applyFill="1" applyBorder="1" applyAlignment="1">
      <alignment horizontal="center" vertical="center" wrapText="1"/>
    </xf>
    <xf numFmtId="165" fontId="19" fillId="0" borderId="7" xfId="0" applyNumberFormat="1" applyFont="1" applyBorder="1"/>
    <xf numFmtId="165" fontId="19" fillId="0" borderId="8" xfId="0" applyNumberFormat="1" applyFont="1" applyBorder="1"/>
    <xf numFmtId="0" fontId="17" fillId="0" borderId="1" xfId="0" applyFont="1" applyFill="1" applyBorder="1" applyAlignment="1">
      <alignment horizontal="center" vertical="center" wrapText="1"/>
    </xf>
    <xf numFmtId="4" fontId="17" fillId="0" borderId="6" xfId="0" applyNumberFormat="1" applyFont="1" applyFill="1" applyBorder="1" applyAlignment="1">
      <alignment horizontal="center" vertical="center"/>
    </xf>
    <xf numFmtId="4" fontId="17" fillId="0" borderId="7" xfId="0" applyNumberFormat="1" applyFont="1" applyFill="1" applyBorder="1" applyAlignment="1">
      <alignment horizontal="center" vertical="center"/>
    </xf>
    <xf numFmtId="4" fontId="17" fillId="0" borderId="8" xfId="0" applyNumberFormat="1" applyFont="1" applyFill="1" applyBorder="1" applyAlignment="1">
      <alignment horizontal="center" vertical="center"/>
    </xf>
    <xf numFmtId="4" fontId="17" fillId="0" borderId="1" xfId="0" applyNumberFormat="1" applyFont="1" applyFill="1" applyBorder="1" applyAlignment="1">
      <alignment horizontal="center" vertical="center"/>
    </xf>
  </cellXfs>
  <cellStyles count="55">
    <cellStyle name="Excel Built-in Normal" xfId="52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6" xfId="14"/>
    <cellStyle name="Обычный 18" xfId="15"/>
    <cellStyle name="Обычный 19" xfId="16"/>
    <cellStyle name="Обычный 2" xfId="1"/>
    <cellStyle name="Обычный 2 2" xfId="2"/>
    <cellStyle name="Обычный 2 3" xfId="54"/>
    <cellStyle name="Обычный 20" xfId="17"/>
    <cellStyle name="Обычный 21" xfId="18"/>
    <cellStyle name="Обычный 22" xfId="19"/>
    <cellStyle name="Обычный 23" xfId="20"/>
    <cellStyle name="Обычный 24" xfId="21"/>
    <cellStyle name="Обычный 25" xfId="22"/>
    <cellStyle name="Обычный 26" xfId="23"/>
    <cellStyle name="Обычный 27" xfId="24"/>
    <cellStyle name="Обычный 29" xfId="25"/>
    <cellStyle name="Обычный 3" xfId="40"/>
    <cellStyle name="Обычный 30" xfId="26"/>
    <cellStyle name="Обычный 31" xfId="27"/>
    <cellStyle name="Обычный 32" xfId="28"/>
    <cellStyle name="Обычный 33" xfId="29"/>
    <cellStyle name="Обычный 34" xfId="30"/>
    <cellStyle name="Обычный 35" xfId="31"/>
    <cellStyle name="Обычный 36" xfId="32"/>
    <cellStyle name="Обычный 37" xfId="33"/>
    <cellStyle name="Обычный 38" xfId="34"/>
    <cellStyle name="Обычный 39" xfId="35"/>
    <cellStyle name="Обычный 4" xfId="3"/>
    <cellStyle name="Обычный 40" xfId="36"/>
    <cellStyle name="Обычный 41" xfId="37"/>
    <cellStyle name="Обычный 42" xfId="38"/>
    <cellStyle name="Обычный 43" xfId="39"/>
    <cellStyle name="Обычный 44" xfId="41"/>
    <cellStyle name="Обычный 45" xfId="42"/>
    <cellStyle name="Обычный 46" xfId="43"/>
    <cellStyle name="Обычный 48" xfId="44"/>
    <cellStyle name="Обычный 49" xfId="45"/>
    <cellStyle name="Обычный 5" xfId="4"/>
    <cellStyle name="Обычный 50" xfId="46"/>
    <cellStyle name="Обычный 51" xfId="47"/>
    <cellStyle name="Обычный 52" xfId="48"/>
    <cellStyle name="Обычный 53" xfId="49"/>
    <cellStyle name="Обычный 54" xfId="50"/>
    <cellStyle name="Обычный 55" xfId="51"/>
    <cellStyle name="Обычный 6" xfId="5"/>
    <cellStyle name="Обычный 7" xfId="6"/>
    <cellStyle name="Обычный 8" xfId="7"/>
    <cellStyle name="Обычный 9" xfId="8"/>
    <cellStyle name="Финансовый 2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view="pageBreakPreview" zoomScale="90" zoomScaleNormal="90" zoomScaleSheetLayoutView="90" workbookViewId="0">
      <selection activeCell="G46" sqref="G46"/>
    </sheetView>
  </sheetViews>
  <sheetFormatPr defaultColWidth="8.88671875" defaultRowHeight="13.8" x14ac:dyDescent="0.3"/>
  <cols>
    <col min="1" max="1" width="4.5546875" style="1" customWidth="1"/>
    <col min="2" max="2" width="33.109375" style="2" customWidth="1"/>
    <col min="3" max="3" width="12.33203125" style="1" customWidth="1"/>
    <col min="4" max="4" width="18" style="24" customWidth="1"/>
    <col min="5" max="5" width="14.88671875" style="23" customWidth="1"/>
    <col min="6" max="6" width="13" style="23" customWidth="1"/>
    <col min="7" max="7" width="17.6640625" style="25" customWidth="1"/>
    <col min="8" max="8" width="20.33203125" style="3" customWidth="1"/>
    <col min="9" max="9" width="18.33203125" style="3" customWidth="1"/>
    <col min="10" max="10" width="35" style="15" customWidth="1"/>
    <col min="11" max="11" width="12.6640625" style="1" customWidth="1"/>
    <col min="12" max="12" width="13.88671875" style="1" customWidth="1"/>
    <col min="13" max="13" width="14.88671875" style="2" customWidth="1"/>
    <col min="14" max="16384" width="8.88671875" style="2"/>
  </cols>
  <sheetData>
    <row r="1" spans="1:13" x14ac:dyDescent="0.3">
      <c r="K1" s="49"/>
      <c r="L1" s="49"/>
      <c r="M1" s="49"/>
    </row>
    <row r="2" spans="1:13" ht="42" customHeight="1" x14ac:dyDescent="0.3">
      <c r="A2" s="5"/>
      <c r="B2" s="4"/>
      <c r="C2" s="5"/>
      <c r="D2" s="28"/>
      <c r="E2" s="30"/>
      <c r="F2" s="30"/>
      <c r="G2" s="47"/>
      <c r="H2" s="6"/>
      <c r="I2" s="6"/>
      <c r="J2" s="13"/>
      <c r="K2" s="49"/>
      <c r="L2" s="49"/>
      <c r="M2" s="49"/>
    </row>
    <row r="3" spans="1:13" ht="50.25" customHeight="1" x14ac:dyDescent="0.3">
      <c r="A3" s="55" t="s">
        <v>54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24" customHeight="1" x14ac:dyDescent="0.3">
      <c r="A4" s="7"/>
      <c r="B4" s="8"/>
      <c r="C4" s="7"/>
      <c r="D4" s="29"/>
      <c r="E4" s="31"/>
      <c r="F4" s="31"/>
      <c r="G4" s="48"/>
      <c r="H4" s="9"/>
      <c r="I4" s="9"/>
      <c r="J4" s="14"/>
      <c r="K4" s="7"/>
      <c r="L4" s="56"/>
      <c r="M4" s="57"/>
    </row>
    <row r="5" spans="1:13" s="1" customFormat="1" ht="18.600000000000001" customHeight="1" x14ac:dyDescent="0.3">
      <c r="A5" s="58" t="s">
        <v>0</v>
      </c>
      <c r="B5" s="59" t="s">
        <v>7</v>
      </c>
      <c r="C5" s="71" t="s">
        <v>3</v>
      </c>
      <c r="D5" s="50"/>
      <c r="E5" s="50"/>
      <c r="F5" s="72"/>
      <c r="G5" s="50" t="s">
        <v>2</v>
      </c>
      <c r="H5" s="50"/>
      <c r="I5" s="51"/>
      <c r="J5" s="50" t="s">
        <v>44</v>
      </c>
      <c r="K5" s="50"/>
      <c r="L5" s="50"/>
      <c r="M5" s="51"/>
    </row>
    <row r="6" spans="1:13" s="1" customFormat="1" ht="36" customHeight="1" x14ac:dyDescent="0.3">
      <c r="A6" s="58"/>
      <c r="B6" s="60"/>
      <c r="C6" s="59" t="s">
        <v>5</v>
      </c>
      <c r="D6" s="73" t="s">
        <v>6</v>
      </c>
      <c r="E6" s="64" t="s">
        <v>8</v>
      </c>
      <c r="F6" s="66" t="s">
        <v>10</v>
      </c>
      <c r="G6" s="75" t="s">
        <v>6</v>
      </c>
      <c r="H6" s="62" t="s">
        <v>9</v>
      </c>
      <c r="I6" s="62" t="s">
        <v>10</v>
      </c>
      <c r="J6" s="58" t="s">
        <v>1</v>
      </c>
      <c r="K6" s="58"/>
      <c r="L6" s="58"/>
      <c r="M6" s="63"/>
    </row>
    <row r="7" spans="1:13" s="1" customFormat="1" ht="79.5" customHeight="1" x14ac:dyDescent="0.3">
      <c r="A7" s="58"/>
      <c r="B7" s="61"/>
      <c r="C7" s="61"/>
      <c r="D7" s="74"/>
      <c r="E7" s="65"/>
      <c r="F7" s="67"/>
      <c r="G7" s="76"/>
      <c r="H7" s="62"/>
      <c r="I7" s="62"/>
      <c r="J7" s="12" t="s">
        <v>11</v>
      </c>
      <c r="K7" s="11" t="s">
        <v>5</v>
      </c>
      <c r="L7" s="10" t="s">
        <v>12</v>
      </c>
      <c r="M7" s="10" t="s">
        <v>13</v>
      </c>
    </row>
    <row r="8" spans="1:13" s="16" customFormat="1" ht="27" customHeight="1" x14ac:dyDescent="0.3">
      <c r="A8" s="68" t="s">
        <v>4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70"/>
    </row>
    <row r="9" spans="1:13" s="16" customFormat="1" ht="27" customHeight="1" x14ac:dyDescent="0.3">
      <c r="A9" s="77" t="s">
        <v>14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9"/>
    </row>
    <row r="10" spans="1:13" s="16" customFormat="1" ht="27" customHeight="1" x14ac:dyDescent="0.3">
      <c r="A10" s="68" t="s">
        <v>45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70"/>
    </row>
    <row r="11" spans="1:13" s="16" customFormat="1" ht="27" customHeight="1" x14ac:dyDescent="0.3">
      <c r="A11" s="52" t="s">
        <v>15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4"/>
    </row>
    <row r="12" spans="1:13" s="16" customFormat="1" ht="54.75" customHeight="1" x14ac:dyDescent="0.3">
      <c r="A12" s="33">
        <v>1</v>
      </c>
      <c r="B12" s="18" t="s">
        <v>46</v>
      </c>
      <c r="C12" s="35" t="s">
        <v>16</v>
      </c>
      <c r="D12" s="39">
        <v>143747</v>
      </c>
      <c r="E12" s="36">
        <v>143747</v>
      </c>
      <c r="F12" s="36">
        <v>149811</v>
      </c>
      <c r="G12" s="43">
        <v>15830456.460000001</v>
      </c>
      <c r="H12" s="32">
        <v>19515399.91</v>
      </c>
      <c r="I12" s="32">
        <v>18969086.579999998</v>
      </c>
      <c r="J12" s="18" t="s">
        <v>17</v>
      </c>
      <c r="K12" s="35" t="s">
        <v>18</v>
      </c>
      <c r="L12" s="44">
        <v>0.2</v>
      </c>
      <c r="M12" s="32">
        <v>0.2</v>
      </c>
    </row>
    <row r="13" spans="1:13" s="16" customFormat="1" ht="54.75" customHeight="1" x14ac:dyDescent="0.3">
      <c r="A13" s="33">
        <v>2</v>
      </c>
      <c r="B13" s="18" t="s">
        <v>47</v>
      </c>
      <c r="C13" s="35" t="s">
        <v>16</v>
      </c>
      <c r="D13" s="39">
        <v>3230</v>
      </c>
      <c r="E13" s="36">
        <v>3230</v>
      </c>
      <c r="F13" s="36">
        <v>3769</v>
      </c>
      <c r="G13" s="43">
        <v>355710.9</v>
      </c>
      <c r="H13" s="32">
        <v>438511.7</v>
      </c>
      <c r="I13" s="45">
        <v>426236.02</v>
      </c>
      <c r="J13" s="18" t="s">
        <v>17</v>
      </c>
      <c r="K13" s="35" t="s">
        <v>18</v>
      </c>
      <c r="L13" s="44">
        <v>0.2</v>
      </c>
      <c r="M13" s="32">
        <v>0.23</v>
      </c>
    </row>
    <row r="14" spans="1:13" s="16" customFormat="1" ht="54.75" customHeight="1" x14ac:dyDescent="0.3">
      <c r="A14" s="33">
        <v>3</v>
      </c>
      <c r="B14" s="18" t="s">
        <v>48</v>
      </c>
      <c r="C14" s="35" t="s">
        <v>16</v>
      </c>
      <c r="D14" s="39">
        <v>97802</v>
      </c>
      <c r="E14" s="36">
        <v>97802</v>
      </c>
      <c r="F14" s="36">
        <v>97474</v>
      </c>
      <c r="G14" s="43">
        <v>10770661.67</v>
      </c>
      <c r="H14" s="32">
        <v>13277808.52</v>
      </c>
      <c r="I14" s="32">
        <v>12906110.08</v>
      </c>
      <c r="J14" s="18" t="s">
        <v>17</v>
      </c>
      <c r="K14" s="35" t="s">
        <v>18</v>
      </c>
      <c r="L14" s="44">
        <v>0.2</v>
      </c>
      <c r="M14" s="32">
        <v>0.2</v>
      </c>
    </row>
    <row r="15" spans="1:13" s="16" customFormat="1" ht="27" customHeight="1" x14ac:dyDescent="0.3">
      <c r="A15" s="41">
        <v>4</v>
      </c>
      <c r="B15" s="46" t="s">
        <v>49</v>
      </c>
      <c r="C15" s="37" t="s">
        <v>16</v>
      </c>
      <c r="D15" s="38">
        <v>221122</v>
      </c>
      <c r="E15" s="21">
        <v>221122</v>
      </c>
      <c r="F15" s="21">
        <v>223687</v>
      </c>
      <c r="G15" s="22">
        <v>4522640.71</v>
      </c>
      <c r="H15" s="22">
        <v>5523887.25</v>
      </c>
      <c r="I15" s="22">
        <v>5369251.7699999996</v>
      </c>
      <c r="J15" s="18" t="s">
        <v>19</v>
      </c>
      <c r="K15" s="35" t="s">
        <v>18</v>
      </c>
      <c r="L15" s="32">
        <v>0.05</v>
      </c>
      <c r="M15" s="32">
        <v>0.05</v>
      </c>
    </row>
    <row r="16" spans="1:13" s="16" customFormat="1" ht="27" customHeight="1" x14ac:dyDescent="0.3">
      <c r="A16" s="33">
        <v>5</v>
      </c>
      <c r="B16" s="18" t="s">
        <v>50</v>
      </c>
      <c r="C16" s="35" t="s">
        <v>16</v>
      </c>
      <c r="D16" s="39">
        <v>65500</v>
      </c>
      <c r="E16" s="36">
        <v>65500</v>
      </c>
      <c r="F16" s="36">
        <v>65500</v>
      </c>
      <c r="G16" s="43">
        <v>9549969.0800000001</v>
      </c>
      <c r="H16" s="32">
        <v>11498429.1</v>
      </c>
      <c r="I16" s="32">
        <v>11176542.529999999</v>
      </c>
      <c r="J16" s="18" t="s">
        <v>20</v>
      </c>
      <c r="K16" s="35" t="s">
        <v>16</v>
      </c>
      <c r="L16" s="36">
        <v>4954</v>
      </c>
      <c r="M16" s="36">
        <v>5142</v>
      </c>
    </row>
    <row r="17" spans="1:13" s="16" customFormat="1" ht="27" customHeight="1" x14ac:dyDescent="0.3">
      <c r="A17" s="80">
        <v>6</v>
      </c>
      <c r="B17" s="81" t="s">
        <v>51</v>
      </c>
      <c r="C17" s="82" t="s">
        <v>16</v>
      </c>
      <c r="D17" s="85">
        <v>159</v>
      </c>
      <c r="E17" s="88">
        <v>159</v>
      </c>
      <c r="F17" s="88">
        <v>160</v>
      </c>
      <c r="G17" s="89">
        <v>196381659.83000001</v>
      </c>
      <c r="H17" s="92">
        <v>236452369.78</v>
      </c>
      <c r="I17" s="92">
        <v>225192957.84999999</v>
      </c>
      <c r="J17" s="34" t="s">
        <v>21</v>
      </c>
      <c r="K17" s="35" t="s">
        <v>18</v>
      </c>
      <c r="L17" s="39">
        <v>10</v>
      </c>
      <c r="M17" s="35">
        <v>8</v>
      </c>
    </row>
    <row r="18" spans="1:13" s="16" customFormat="1" ht="27" customHeight="1" x14ac:dyDescent="0.3">
      <c r="A18" s="80"/>
      <c r="B18" s="81"/>
      <c r="C18" s="83"/>
      <c r="D18" s="86"/>
      <c r="E18" s="88"/>
      <c r="F18" s="88"/>
      <c r="G18" s="90"/>
      <c r="H18" s="92"/>
      <c r="I18" s="92"/>
      <c r="J18" s="34" t="s">
        <v>22</v>
      </c>
      <c r="K18" s="35" t="s">
        <v>18</v>
      </c>
      <c r="L18" s="39">
        <v>20</v>
      </c>
      <c r="M18" s="35">
        <v>19</v>
      </c>
    </row>
    <row r="19" spans="1:13" s="16" customFormat="1" ht="27" customHeight="1" x14ac:dyDescent="0.3">
      <c r="A19" s="80"/>
      <c r="B19" s="81"/>
      <c r="C19" s="83"/>
      <c r="D19" s="86"/>
      <c r="E19" s="88"/>
      <c r="F19" s="88"/>
      <c r="G19" s="90"/>
      <c r="H19" s="92"/>
      <c r="I19" s="92"/>
      <c r="J19" s="34" t="s">
        <v>23</v>
      </c>
      <c r="K19" s="35" t="s">
        <v>18</v>
      </c>
      <c r="L19" s="39">
        <v>25</v>
      </c>
      <c r="M19" s="35">
        <v>29</v>
      </c>
    </row>
    <row r="20" spans="1:13" s="16" customFormat="1" ht="27" customHeight="1" x14ac:dyDescent="0.3">
      <c r="A20" s="80"/>
      <c r="B20" s="81"/>
      <c r="C20" s="83"/>
      <c r="D20" s="86"/>
      <c r="E20" s="88"/>
      <c r="F20" s="88"/>
      <c r="G20" s="90"/>
      <c r="H20" s="92"/>
      <c r="I20" s="92"/>
      <c r="J20" s="34" t="s">
        <v>24</v>
      </c>
      <c r="K20" s="35" t="s">
        <v>18</v>
      </c>
      <c r="L20" s="39">
        <v>15</v>
      </c>
      <c r="M20" s="35">
        <v>13</v>
      </c>
    </row>
    <row r="21" spans="1:13" s="16" customFormat="1" ht="27" customHeight="1" x14ac:dyDescent="0.3">
      <c r="A21" s="80"/>
      <c r="B21" s="81"/>
      <c r="C21" s="84"/>
      <c r="D21" s="87"/>
      <c r="E21" s="88"/>
      <c r="F21" s="88"/>
      <c r="G21" s="91"/>
      <c r="H21" s="92"/>
      <c r="I21" s="92"/>
      <c r="J21" s="34" t="s">
        <v>25</v>
      </c>
      <c r="K21" s="35" t="s">
        <v>26</v>
      </c>
      <c r="L21" s="39">
        <v>1904</v>
      </c>
      <c r="M21" s="35">
        <v>1893</v>
      </c>
    </row>
    <row r="22" spans="1:13" s="16" customFormat="1" ht="27" customHeight="1" x14ac:dyDescent="0.3">
      <c r="A22" s="33">
        <v>7</v>
      </c>
      <c r="B22" s="20" t="s">
        <v>27</v>
      </c>
      <c r="C22" s="35" t="s">
        <v>28</v>
      </c>
      <c r="D22" s="39">
        <v>4290</v>
      </c>
      <c r="E22" s="39">
        <v>4290</v>
      </c>
      <c r="F22" s="39">
        <v>4290</v>
      </c>
      <c r="G22" s="42">
        <v>12093019.880000001</v>
      </c>
      <c r="H22" s="40">
        <v>12246670</v>
      </c>
      <c r="I22" s="40">
        <v>11663506.880000001</v>
      </c>
      <c r="J22" s="34" t="s">
        <v>29</v>
      </c>
      <c r="K22" s="35" t="s">
        <v>26</v>
      </c>
      <c r="L22" s="39">
        <v>533866</v>
      </c>
      <c r="M22" s="36">
        <v>535326</v>
      </c>
    </row>
    <row r="23" spans="1:13" s="16" customFormat="1" ht="27" customHeight="1" x14ac:dyDescent="0.3">
      <c r="A23" s="33">
        <v>8</v>
      </c>
      <c r="B23" s="20" t="s">
        <v>52</v>
      </c>
      <c r="C23" s="35" t="s">
        <v>26</v>
      </c>
      <c r="D23" s="39">
        <v>1000</v>
      </c>
      <c r="E23" s="39">
        <v>1000</v>
      </c>
      <c r="F23" s="39">
        <v>960</v>
      </c>
      <c r="G23" s="42"/>
      <c r="H23" s="40">
        <v>264056</v>
      </c>
      <c r="I23" s="40">
        <v>252833.06</v>
      </c>
      <c r="J23" s="34" t="s">
        <v>53</v>
      </c>
      <c r="K23" s="35" t="s">
        <v>18</v>
      </c>
      <c r="L23" s="39">
        <v>90</v>
      </c>
      <c r="M23" s="36">
        <v>90</v>
      </c>
    </row>
    <row r="24" spans="1:13" s="16" customFormat="1" ht="27" customHeight="1" x14ac:dyDescent="0.3">
      <c r="A24" s="93" t="s">
        <v>30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5"/>
    </row>
    <row r="25" spans="1:13" s="16" customFormat="1" ht="27" customHeight="1" x14ac:dyDescent="0.3">
      <c r="A25" s="80">
        <v>9</v>
      </c>
      <c r="B25" s="81" t="s">
        <v>31</v>
      </c>
      <c r="C25" s="82" t="s">
        <v>32</v>
      </c>
      <c r="D25" s="96">
        <f>3252.5+3328</f>
        <v>6580.5</v>
      </c>
      <c r="E25" s="99">
        <v>4441</v>
      </c>
      <c r="F25" s="80">
        <v>4441</v>
      </c>
      <c r="G25" s="100">
        <v>2606192.54</v>
      </c>
      <c r="H25" s="103">
        <v>3099811.26</v>
      </c>
      <c r="I25" s="103">
        <v>3060964.5</v>
      </c>
      <c r="J25" s="18" t="s">
        <v>33</v>
      </c>
      <c r="K25" s="19" t="s">
        <v>26</v>
      </c>
      <c r="L25" s="17">
        <v>14</v>
      </c>
      <c r="M25" s="17">
        <v>14</v>
      </c>
    </row>
    <row r="26" spans="1:13" s="16" customFormat="1" ht="27" customHeight="1" x14ac:dyDescent="0.3">
      <c r="A26" s="80"/>
      <c r="B26" s="81"/>
      <c r="C26" s="83"/>
      <c r="D26" s="97"/>
      <c r="E26" s="99"/>
      <c r="F26" s="80"/>
      <c r="G26" s="101"/>
      <c r="H26" s="103"/>
      <c r="I26" s="103"/>
      <c r="J26" s="18" t="s">
        <v>34</v>
      </c>
      <c r="K26" s="19" t="s">
        <v>35</v>
      </c>
      <c r="L26" s="17">
        <v>10</v>
      </c>
      <c r="M26" s="17">
        <v>10</v>
      </c>
    </row>
    <row r="27" spans="1:13" s="16" customFormat="1" ht="27" customHeight="1" x14ac:dyDescent="0.3">
      <c r="A27" s="80"/>
      <c r="B27" s="81"/>
      <c r="C27" s="84"/>
      <c r="D27" s="98"/>
      <c r="E27" s="99"/>
      <c r="F27" s="80"/>
      <c r="G27" s="102"/>
      <c r="H27" s="103"/>
      <c r="I27" s="103"/>
      <c r="J27" s="18" t="s">
        <v>36</v>
      </c>
      <c r="K27" s="19" t="s">
        <v>18</v>
      </c>
      <c r="L27" s="17">
        <v>89.5</v>
      </c>
      <c r="M27" s="17">
        <v>95</v>
      </c>
    </row>
    <row r="28" spans="1:13" s="16" customFormat="1" ht="27" customHeight="1" x14ac:dyDescent="0.3">
      <c r="A28" s="80">
        <v>10</v>
      </c>
      <c r="B28" s="81" t="s">
        <v>37</v>
      </c>
      <c r="C28" s="82" t="s">
        <v>32</v>
      </c>
      <c r="D28" s="96">
        <f>15605+13182</f>
        <v>28787</v>
      </c>
      <c r="E28" s="80">
        <v>27628</v>
      </c>
      <c r="F28" s="80">
        <v>27628</v>
      </c>
      <c r="G28" s="100">
        <v>11722389.189999999</v>
      </c>
      <c r="H28" s="103">
        <v>18384942.879999999</v>
      </c>
      <c r="I28" s="103">
        <v>18158957.989999998</v>
      </c>
      <c r="J28" s="18" t="s">
        <v>33</v>
      </c>
      <c r="K28" s="19" t="s">
        <v>26</v>
      </c>
      <c r="L28" s="17">
        <v>81</v>
      </c>
      <c r="M28" s="17">
        <v>81</v>
      </c>
    </row>
    <row r="29" spans="1:13" s="16" customFormat="1" ht="27" customHeight="1" x14ac:dyDescent="0.3">
      <c r="A29" s="80"/>
      <c r="B29" s="81"/>
      <c r="C29" s="83"/>
      <c r="D29" s="97"/>
      <c r="E29" s="80"/>
      <c r="F29" s="80"/>
      <c r="G29" s="101"/>
      <c r="H29" s="103"/>
      <c r="I29" s="103"/>
      <c r="J29" s="18" t="s">
        <v>34</v>
      </c>
      <c r="K29" s="19" t="s">
        <v>35</v>
      </c>
      <c r="L29" s="17">
        <v>62</v>
      </c>
      <c r="M29" s="17">
        <v>67</v>
      </c>
    </row>
    <row r="30" spans="1:13" s="16" customFormat="1" ht="27" customHeight="1" x14ac:dyDescent="0.3">
      <c r="A30" s="80"/>
      <c r="B30" s="81"/>
      <c r="C30" s="84"/>
      <c r="D30" s="98"/>
      <c r="E30" s="80"/>
      <c r="F30" s="80"/>
      <c r="G30" s="102"/>
      <c r="H30" s="103"/>
      <c r="I30" s="103"/>
      <c r="J30" s="18" t="s">
        <v>36</v>
      </c>
      <c r="K30" s="19" t="s">
        <v>18</v>
      </c>
      <c r="L30" s="17">
        <v>95</v>
      </c>
      <c r="M30" s="17">
        <v>94</v>
      </c>
    </row>
    <row r="31" spans="1:13" s="16" customFormat="1" ht="27" customHeight="1" x14ac:dyDescent="0.3">
      <c r="A31" s="80">
        <v>11</v>
      </c>
      <c r="B31" s="81" t="s">
        <v>38</v>
      </c>
      <c r="C31" s="82" t="s">
        <v>32</v>
      </c>
      <c r="D31" s="96">
        <f>6399+7592</f>
        <v>13991</v>
      </c>
      <c r="E31" s="80">
        <v>11909</v>
      </c>
      <c r="F31" s="80">
        <v>11909</v>
      </c>
      <c r="G31" s="100">
        <v>5420594.7400000002</v>
      </c>
      <c r="H31" s="103">
        <v>7357258.54</v>
      </c>
      <c r="I31" s="103">
        <v>7269746.4699999997</v>
      </c>
      <c r="J31" s="18" t="s">
        <v>33</v>
      </c>
      <c r="K31" s="19" t="s">
        <v>26</v>
      </c>
      <c r="L31" s="17">
        <v>37</v>
      </c>
      <c r="M31" s="17">
        <v>37</v>
      </c>
    </row>
    <row r="32" spans="1:13" s="16" customFormat="1" ht="27" customHeight="1" x14ac:dyDescent="0.3">
      <c r="A32" s="80"/>
      <c r="B32" s="81"/>
      <c r="C32" s="83"/>
      <c r="D32" s="97"/>
      <c r="E32" s="80"/>
      <c r="F32" s="80"/>
      <c r="G32" s="101"/>
      <c r="H32" s="103"/>
      <c r="I32" s="103"/>
      <c r="J32" s="18" t="s">
        <v>34</v>
      </c>
      <c r="K32" s="19" t="s">
        <v>35</v>
      </c>
      <c r="L32" s="17">
        <v>46</v>
      </c>
      <c r="M32" s="17">
        <v>46</v>
      </c>
    </row>
    <row r="33" spans="1:13" s="16" customFormat="1" ht="27" customHeight="1" x14ac:dyDescent="0.3">
      <c r="A33" s="80"/>
      <c r="B33" s="81"/>
      <c r="C33" s="84"/>
      <c r="D33" s="98"/>
      <c r="E33" s="80"/>
      <c r="F33" s="80"/>
      <c r="G33" s="102"/>
      <c r="H33" s="103"/>
      <c r="I33" s="103"/>
      <c r="J33" s="18" t="s">
        <v>36</v>
      </c>
      <c r="K33" s="19" t="s">
        <v>18</v>
      </c>
      <c r="L33" s="17">
        <v>91.5</v>
      </c>
      <c r="M33" s="17">
        <v>95</v>
      </c>
    </row>
    <row r="34" spans="1:13" s="16" customFormat="1" ht="27" customHeight="1" x14ac:dyDescent="0.3">
      <c r="A34" s="80">
        <v>12</v>
      </c>
      <c r="B34" s="81" t="s">
        <v>39</v>
      </c>
      <c r="C34" s="82" t="s">
        <v>32</v>
      </c>
      <c r="D34" s="96">
        <f>4126</f>
        <v>4126</v>
      </c>
      <c r="E34" s="80">
        <v>3304.5</v>
      </c>
      <c r="F34" s="80">
        <v>3304.5</v>
      </c>
      <c r="G34" s="100">
        <v>2121202.4900000002</v>
      </c>
      <c r="H34" s="103">
        <v>2839425.41</v>
      </c>
      <c r="I34" s="103">
        <v>2801225.95</v>
      </c>
      <c r="J34" s="18" t="s">
        <v>33</v>
      </c>
      <c r="K34" s="19" t="s">
        <v>26</v>
      </c>
      <c r="L34" s="17">
        <v>10</v>
      </c>
      <c r="M34" s="17">
        <v>10</v>
      </c>
    </row>
    <row r="35" spans="1:13" s="16" customFormat="1" ht="27" customHeight="1" x14ac:dyDescent="0.3">
      <c r="A35" s="80"/>
      <c r="B35" s="81"/>
      <c r="C35" s="83"/>
      <c r="D35" s="97"/>
      <c r="E35" s="80"/>
      <c r="F35" s="80"/>
      <c r="G35" s="101"/>
      <c r="H35" s="103"/>
      <c r="I35" s="103"/>
      <c r="J35" s="18" t="s">
        <v>34</v>
      </c>
      <c r="K35" s="19" t="s">
        <v>35</v>
      </c>
      <c r="L35" s="17">
        <v>23</v>
      </c>
      <c r="M35" s="17">
        <v>23</v>
      </c>
    </row>
    <row r="36" spans="1:13" s="16" customFormat="1" ht="27" customHeight="1" x14ac:dyDescent="0.3">
      <c r="A36" s="80"/>
      <c r="B36" s="81"/>
      <c r="C36" s="84"/>
      <c r="D36" s="98"/>
      <c r="E36" s="80"/>
      <c r="F36" s="80"/>
      <c r="G36" s="102"/>
      <c r="H36" s="103"/>
      <c r="I36" s="103"/>
      <c r="J36" s="18" t="s">
        <v>36</v>
      </c>
      <c r="K36" s="19" t="s">
        <v>18</v>
      </c>
      <c r="L36" s="17">
        <v>86</v>
      </c>
      <c r="M36" s="17">
        <v>100</v>
      </c>
    </row>
    <row r="37" spans="1:13" s="16" customFormat="1" ht="27" customHeight="1" x14ac:dyDescent="0.3">
      <c r="A37" s="80">
        <v>13</v>
      </c>
      <c r="B37" s="81" t="s">
        <v>40</v>
      </c>
      <c r="C37" s="82" t="s">
        <v>32</v>
      </c>
      <c r="D37" s="96">
        <f>3445+31512</f>
        <v>34957</v>
      </c>
      <c r="E37" s="80">
        <v>25344</v>
      </c>
      <c r="F37" s="80">
        <v>25328</v>
      </c>
      <c r="G37" s="100">
        <v>6623227.7999999998</v>
      </c>
      <c r="H37" s="103">
        <v>6826077.5999999996</v>
      </c>
      <c r="I37" s="103">
        <v>6758589.8200000003</v>
      </c>
      <c r="J37" s="18" t="s">
        <v>33</v>
      </c>
      <c r="K37" s="19" t="s">
        <v>26</v>
      </c>
      <c r="L37" s="17">
        <v>55</v>
      </c>
      <c r="M37" s="17">
        <v>51</v>
      </c>
    </row>
    <row r="38" spans="1:13" s="16" customFormat="1" ht="27" customHeight="1" x14ac:dyDescent="0.3">
      <c r="A38" s="80"/>
      <c r="B38" s="81"/>
      <c r="C38" s="83"/>
      <c r="D38" s="97"/>
      <c r="E38" s="80"/>
      <c r="F38" s="80"/>
      <c r="G38" s="101"/>
      <c r="H38" s="103"/>
      <c r="I38" s="103"/>
      <c r="J38" s="18" t="s">
        <v>34</v>
      </c>
      <c r="K38" s="19" t="s">
        <v>35</v>
      </c>
      <c r="L38" s="17">
        <f>5+14</f>
        <v>19</v>
      </c>
      <c r="M38" s="17">
        <v>22</v>
      </c>
    </row>
    <row r="39" spans="1:13" s="16" customFormat="1" ht="27" customHeight="1" x14ac:dyDescent="0.3">
      <c r="A39" s="80"/>
      <c r="B39" s="81"/>
      <c r="C39" s="84"/>
      <c r="D39" s="98"/>
      <c r="E39" s="80"/>
      <c r="F39" s="80"/>
      <c r="G39" s="102"/>
      <c r="H39" s="103"/>
      <c r="I39" s="103"/>
      <c r="J39" s="18" t="s">
        <v>36</v>
      </c>
      <c r="K39" s="19" t="s">
        <v>18</v>
      </c>
      <c r="L39" s="17">
        <v>90</v>
      </c>
      <c r="M39" s="17">
        <v>90</v>
      </c>
    </row>
    <row r="40" spans="1:13" s="16" customFormat="1" ht="27" customHeight="1" x14ac:dyDescent="0.3">
      <c r="A40" s="80">
        <v>14</v>
      </c>
      <c r="B40" s="81" t="s">
        <v>41</v>
      </c>
      <c r="C40" s="82" t="s">
        <v>32</v>
      </c>
      <c r="D40" s="96">
        <f>20816+20878</f>
        <v>41694</v>
      </c>
      <c r="E40" s="80">
        <v>47858</v>
      </c>
      <c r="F40" s="80">
        <v>47858</v>
      </c>
      <c r="G40" s="100">
        <v>12226574.17</v>
      </c>
      <c r="H40" s="103">
        <v>21284697.890000001</v>
      </c>
      <c r="I40" s="103">
        <v>21029063.300000001</v>
      </c>
      <c r="J40" s="18" t="s">
        <v>33</v>
      </c>
      <c r="K40" s="19" t="s">
        <v>26</v>
      </c>
      <c r="L40" s="17">
        <v>194</v>
      </c>
      <c r="M40" s="17">
        <v>194</v>
      </c>
    </row>
    <row r="41" spans="1:13" s="16" customFormat="1" ht="27" customHeight="1" x14ac:dyDescent="0.3">
      <c r="A41" s="80"/>
      <c r="B41" s="81"/>
      <c r="C41" s="83"/>
      <c r="D41" s="97"/>
      <c r="E41" s="80"/>
      <c r="F41" s="80"/>
      <c r="G41" s="101"/>
      <c r="H41" s="103"/>
      <c r="I41" s="103"/>
      <c r="J41" s="18" t="s">
        <v>34</v>
      </c>
      <c r="K41" s="19" t="s">
        <v>35</v>
      </c>
      <c r="L41" s="17">
        <v>36</v>
      </c>
      <c r="M41" s="17">
        <v>41</v>
      </c>
    </row>
    <row r="42" spans="1:13" s="16" customFormat="1" ht="27" customHeight="1" x14ac:dyDescent="0.3">
      <c r="A42" s="80"/>
      <c r="B42" s="81"/>
      <c r="C42" s="84"/>
      <c r="D42" s="98"/>
      <c r="E42" s="80"/>
      <c r="F42" s="80"/>
      <c r="G42" s="102"/>
      <c r="H42" s="103"/>
      <c r="I42" s="103"/>
      <c r="J42" s="18" t="s">
        <v>36</v>
      </c>
      <c r="K42" s="19" t="s">
        <v>18</v>
      </c>
      <c r="L42" s="17">
        <v>93.5</v>
      </c>
      <c r="M42" s="17">
        <v>93</v>
      </c>
    </row>
    <row r="43" spans="1:13" s="16" customFormat="1" ht="27" customHeight="1" x14ac:dyDescent="0.3">
      <c r="A43" s="80">
        <v>15</v>
      </c>
      <c r="B43" s="81" t="s">
        <v>42</v>
      </c>
      <c r="C43" s="82" t="s">
        <v>32</v>
      </c>
      <c r="D43" s="96">
        <f>312+234</f>
        <v>546</v>
      </c>
      <c r="E43" s="80">
        <v>529</v>
      </c>
      <c r="F43" s="80">
        <v>529</v>
      </c>
      <c r="G43" s="100">
        <v>166845.85999999999</v>
      </c>
      <c r="H43" s="103">
        <v>248803.53</v>
      </c>
      <c r="I43" s="103">
        <v>245738.66</v>
      </c>
      <c r="J43" s="18" t="s">
        <v>33</v>
      </c>
      <c r="K43" s="19" t="s">
        <v>26</v>
      </c>
      <c r="L43" s="17">
        <v>3</v>
      </c>
      <c r="M43" s="17">
        <v>3</v>
      </c>
    </row>
    <row r="44" spans="1:13" s="16" customFormat="1" ht="27" customHeight="1" x14ac:dyDescent="0.3">
      <c r="A44" s="80"/>
      <c r="B44" s="81"/>
      <c r="C44" s="83"/>
      <c r="D44" s="97"/>
      <c r="E44" s="80"/>
      <c r="F44" s="80"/>
      <c r="G44" s="101"/>
      <c r="H44" s="103"/>
      <c r="I44" s="103"/>
      <c r="J44" s="18" t="s">
        <v>34</v>
      </c>
      <c r="K44" s="19" t="s">
        <v>35</v>
      </c>
      <c r="L44" s="17">
        <v>4</v>
      </c>
      <c r="M44" s="17">
        <v>4</v>
      </c>
    </row>
    <row r="45" spans="1:13" s="16" customFormat="1" ht="27" customHeight="1" x14ac:dyDescent="0.3">
      <c r="A45" s="80"/>
      <c r="B45" s="81"/>
      <c r="C45" s="84"/>
      <c r="D45" s="98"/>
      <c r="E45" s="80"/>
      <c r="F45" s="80"/>
      <c r="G45" s="102"/>
      <c r="H45" s="103"/>
      <c r="I45" s="103"/>
      <c r="J45" s="18" t="s">
        <v>36</v>
      </c>
      <c r="K45" s="19" t="s">
        <v>18</v>
      </c>
      <c r="L45" s="17">
        <v>100</v>
      </c>
      <c r="M45" s="17">
        <v>100</v>
      </c>
    </row>
    <row r="46" spans="1:13" s="23" customFormat="1" x14ac:dyDescent="0.3">
      <c r="A46" s="16"/>
      <c r="C46" s="16"/>
      <c r="D46" s="24"/>
      <c r="G46" s="25"/>
      <c r="H46" s="26"/>
      <c r="I46" s="26"/>
      <c r="J46" s="27"/>
      <c r="K46" s="16"/>
      <c r="L46" s="16"/>
    </row>
    <row r="47" spans="1:13" s="23" customFormat="1" x14ac:dyDescent="0.3">
      <c r="A47" s="16"/>
      <c r="B47" s="23" t="s">
        <v>43</v>
      </c>
      <c r="C47" s="16"/>
      <c r="D47" s="24"/>
      <c r="G47" s="25"/>
      <c r="H47" s="26"/>
      <c r="I47" s="26"/>
      <c r="J47" s="27"/>
      <c r="K47" s="16"/>
      <c r="L47" s="16"/>
    </row>
  </sheetData>
  <mergeCells count="93">
    <mergeCell ref="F40:F42"/>
    <mergeCell ref="G40:G42"/>
    <mergeCell ref="H40:H42"/>
    <mergeCell ref="I40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0:A42"/>
    <mergeCell ref="B40:B42"/>
    <mergeCell ref="C40:C42"/>
    <mergeCell ref="D40:D42"/>
    <mergeCell ref="E40:E42"/>
    <mergeCell ref="F34:F36"/>
    <mergeCell ref="G34:G36"/>
    <mergeCell ref="H34:H36"/>
    <mergeCell ref="I34:I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34:A36"/>
    <mergeCell ref="B34:B36"/>
    <mergeCell ref="C34:C36"/>
    <mergeCell ref="D34:D36"/>
    <mergeCell ref="E34:E36"/>
    <mergeCell ref="F28:F30"/>
    <mergeCell ref="G28:G30"/>
    <mergeCell ref="H28:H30"/>
    <mergeCell ref="I28:I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28:A30"/>
    <mergeCell ref="B28:B30"/>
    <mergeCell ref="C28:C30"/>
    <mergeCell ref="D28:D30"/>
    <mergeCell ref="E28:E30"/>
    <mergeCell ref="A24:M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K1:M2"/>
    <mergeCell ref="G5:I5"/>
    <mergeCell ref="A11:M11"/>
    <mergeCell ref="A3:M3"/>
    <mergeCell ref="L4:M4"/>
    <mergeCell ref="A5:A7"/>
    <mergeCell ref="B5:B7"/>
    <mergeCell ref="H6:H7"/>
    <mergeCell ref="I6:I7"/>
    <mergeCell ref="J6:M6"/>
    <mergeCell ref="E6:E7"/>
    <mergeCell ref="F6:F7"/>
    <mergeCell ref="J5:M5"/>
    <mergeCell ref="A8:M8"/>
    <mergeCell ref="A10:M10"/>
    <mergeCell ref="C5:F5"/>
    <mergeCell ref="C6:C7"/>
    <mergeCell ref="D6:D7"/>
    <mergeCell ref="G6:G7"/>
    <mergeCell ref="A9:M9"/>
  </mergeCells>
  <pageMargins left="0.15748031496062992" right="0.11811023622047245" top="0.15748031496062992" bottom="0.15748031496062992" header="0.15748031496062992" footer="0.15748031496062992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Общий свод</vt:lpstr>
      <vt:lpstr>'Общий свод'!Область_печати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Середкина Оксана Геннадьевна</dc:creator>
  <cp:lastModifiedBy>1644853</cp:lastModifiedBy>
  <cp:lastPrinted>2023-02-14T07:30:53Z</cp:lastPrinted>
  <dcterms:created xsi:type="dcterms:W3CDTF">2015-05-18T10:25:00Z</dcterms:created>
  <dcterms:modified xsi:type="dcterms:W3CDTF">2024-03-04T03:07:54Z</dcterms:modified>
</cp:coreProperties>
</file>